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E54" i="4" l="1"/>
  <c r="D54" i="4"/>
  <c r="F47" i="4"/>
  <c r="F48" i="4"/>
  <c r="D29" i="4"/>
  <c r="F42" i="4" l="1"/>
  <c r="F49" i="4"/>
  <c r="F53" i="4"/>
  <c r="F56" i="4"/>
  <c r="F57" i="4"/>
  <c r="F58" i="4"/>
  <c r="F59" i="4"/>
  <c r="F60" i="4"/>
  <c r="F61" i="4"/>
  <c r="F63" i="4"/>
  <c r="F65" i="4"/>
  <c r="F66" i="4"/>
  <c r="F67" i="4"/>
  <c r="F68" i="4"/>
  <c r="F70" i="4"/>
  <c r="F71" i="4"/>
  <c r="F72" i="4"/>
  <c r="F73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E43" i="4"/>
  <c r="D43" i="4"/>
  <c r="D69" i="4"/>
  <c r="D64" i="4"/>
  <c r="D46" i="4"/>
  <c r="D36" i="4"/>
  <c r="D35" i="4" s="1"/>
  <c r="D33" i="4"/>
  <c r="D31" i="4"/>
  <c r="D23" i="4"/>
  <c r="D22" i="4" s="1"/>
  <c r="D17" i="4"/>
  <c r="D16" i="4" s="1"/>
  <c r="D14" i="4"/>
  <c r="E40" i="4"/>
  <c r="D52" i="4" l="1"/>
  <c r="D51" i="4" s="1"/>
  <c r="F69" i="4"/>
  <c r="F54" i="4"/>
  <c r="F40" i="4"/>
  <c r="D13" i="4"/>
  <c r="D12" i="4" l="1"/>
  <c r="E64" i="4"/>
  <c r="E46" i="4"/>
  <c r="F46" i="4" s="1"/>
  <c r="E36" i="4"/>
  <c r="F64" i="4" l="1"/>
  <c r="E51" i="4"/>
  <c r="E52" i="4"/>
  <c r="F52" i="4" s="1"/>
  <c r="F51" i="4"/>
  <c r="E23" i="4" l="1"/>
  <c r="F23" i="4" l="1"/>
  <c r="E22" i="4"/>
  <c r="F22" i="4" s="1"/>
  <c r="E17" i="4"/>
  <c r="F17" i="4" s="1"/>
  <c r="E16" i="4" l="1"/>
  <c r="F16" i="4" s="1"/>
  <c r="E35" i="4" l="1"/>
  <c r="F35" i="4" s="1"/>
  <c r="E14" i="4" l="1"/>
  <c r="F14" i="4" s="1"/>
  <c r="E29" i="4"/>
  <c r="F29" i="4" s="1"/>
  <c r="E31" i="4"/>
  <c r="F31" i="4" s="1"/>
  <c r="E33" i="4"/>
  <c r="F33" i="4" s="1"/>
  <c r="E13" i="4" l="1"/>
  <c r="F36" i="4"/>
  <c r="E12" i="4" l="1"/>
  <c r="F13" i="4"/>
  <c r="F12" i="4" l="1"/>
</calcChain>
</file>

<file path=xl/sharedStrings.xml><?xml version="1.0" encoding="utf-8"?>
<sst xmlns="http://schemas.openxmlformats.org/spreadsheetml/2006/main" count="143" uniqueCount="141">
  <si>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</si>
  <si>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</si>
  <si>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</si>
  <si>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</si>
  <si>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</si>
  <si>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</si>
  <si>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</si>
  <si>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</si>
  <si>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</si>
  <si>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</si>
  <si>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</si>
  <si>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</si>
  <si>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</si>
  <si>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</si>
  <si>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</si>
  <si>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</si>
  <si>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</si>
  <si>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</si>
  <si>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</si>
  <si>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</si>
  <si>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</si>
  <si>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</si>
  <si>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</si>
  <si>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</si>
  <si>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</si>
  <si>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</si>
  <si>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</si>
  <si>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</si>
  <si>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</si>
  <si>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</si>
  <si>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</si>
  <si>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</si>
  <si>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Субвенции от других бюджетов бюджетной системы РФ</t>
  </si>
  <si>
    <t>(тыс.руб)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</si>
  <si>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</si>
  <si>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</si>
  <si>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</si>
  <si>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Штрафы, Санкции. Возмещение ущерба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</si>
  <si>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</si>
  <si>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</si>
  <si>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Иные межбюджетные трансферты</t>
  </si>
  <si>
    <t xml:space="preserve">Приложение №1 </t>
  </si>
  <si>
    <t xml:space="preserve">муниципального образования </t>
  </si>
  <si>
    <t>"Шовгеновский район"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</si>
  <si>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</si>
  <si>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</si>
  <si>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</si>
  <si>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</si>
  <si>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</si>
  <si>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</si>
  <si>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</si>
  <si>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</si>
  <si>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</si>
  <si>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</si>
  <si>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</si>
  <si>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</si>
  <si>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</si>
  <si>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</si>
  <si>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</si>
  <si>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</si>
  <si>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</si>
  <si>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</si>
  <si>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</si>
  <si>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</si>
  <si>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</si>
  <si>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</si>
  <si>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</si>
  <si>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</si>
  <si>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</si>
  <si>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</si>
  <si>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</si>
  <si>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</si>
  <si>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</si>
  <si>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</si>
  <si>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</si>
  <si>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</si>
  <si>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</si>
  <si>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</si>
  <si>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</si>
  <si>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</si>
  <si>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</si>
  <si>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</si>
  <si>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</si>
  <si>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</si>
  <si>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</si>
  <si>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</si>
  <si>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</si>
  <si>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</si>
  <si>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</si>
  <si>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202 25576 05 0000 150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</si>
  <si>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</si>
  <si>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</si>
  <si>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</si>
  <si>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</si>
  <si>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</si>
  <si>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 xml:space="preserve">Доходы бюджета муниципального образования МО "Шовгеновский район" за первый квартал по кодам видов доходов, подвидов доходов,
 классификации операции
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</si>
  <si>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</si>
  <si>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</si>
  <si>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</si>
  <si>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</si>
  <si>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</si>
  <si>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</si>
  <si>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</si>
  <si>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</si>
  <si>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</si>
  <si>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</si>
  <si>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</si>
  <si>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</si>
  <si>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</si>
  <si>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</si>
  <si>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</si>
  <si>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</si>
  <si>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 (современный облик сельских территорий)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</si>
  <si>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</si>
  <si>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</si>
  <si>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</si>
  <si>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</si>
  <si>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</si>
  <si>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</si>
  <si>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</si>
  <si>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</si>
  <si>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</si>
  <si>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</si>
  <si>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</si>
  <si>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</si>
  <si>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</si>
  <si>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</si>
  <si>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</si>
  <si>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</si>
  <si>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</si>
  <si>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</si>
  <si>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"Шовгеновский район" за 1 квартал 2024 года</t>
  </si>
  <si>
    <t>Фактическое исполнение на 01.04.2024</t>
  </si>
  <si>
    <t>77,9</t>
  </si>
  <si>
    <t>47</t>
  </si>
  <si>
    <t>202  20299 05 0000 150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</si>
  <si>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</si>
  <si>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</si>
  <si>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</si>
  <si>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</t>
  </si>
  <si>
    <t>от"14" июня 2024 г.  №136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</si>
</sst>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justify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4" fontId="4" fillId="0" borderId="0" xfId="0" applyNumberFormat="1" applyFont="1" applyFill="1" applyBorder="1" applyAlignment="1"/>
    <xf numFmtId="0" fontId="3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justify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0" fillId="0" borderId="0" xfId="0" applyNumberFormat="1"/>
    <xf numFmtId="0" fontId="5" fillId="0" borderId="0" xfId="0" applyNumberFormat="1" applyFont="1"/>
    <xf numFmtId="0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4" fillId="0" borderId="0" xfId="0" applyNumberFormat="1" applyFont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84"/>
  <sheetViews>
    <sheetView tabSelected="1" topLeftCell="A26" workbookViewId="0">
      <selection activeCell="B1" sqref="B1:F42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2"/>
      <c r="C1" s="45" t="s">
        <v>41</v>
      </c>
      <c r="D1" s="45"/>
      <c r="E1" s="45"/>
      <c r="F1" s="45"/>
    </row>
    <row r="2" spans="2:9" x14ac:dyDescent="0.2">
      <c r="B2" s="2"/>
      <c r="C2" s="45" t="s">
        <v>130</v>
      </c>
      <c r="D2" s="45"/>
      <c r="E2" s="45"/>
      <c r="F2" s="45"/>
    </row>
    <row r="3" spans="2:9" x14ac:dyDescent="0.2">
      <c r="B3" s="2"/>
      <c r="C3" s="45" t="s">
        <v>42</v>
      </c>
      <c r="D3" s="45"/>
      <c r="E3" s="45"/>
      <c r="F3" s="45"/>
    </row>
    <row r="4" spans="2:9" x14ac:dyDescent="0.2">
      <c r="B4" s="2"/>
      <c r="C4" s="45" t="s">
        <v>131</v>
      </c>
      <c r="D4" s="45"/>
      <c r="E4" s="45"/>
      <c r="F4" s="45"/>
    </row>
    <row r="5" spans="2:9" x14ac:dyDescent="0.2">
      <c r="B5" s="2"/>
      <c r="C5" s="45" t="s">
        <v>140</v>
      </c>
      <c r="D5" s="45"/>
      <c r="E5" s="45"/>
      <c r="F5" s="45"/>
    </row>
    <row r="6" spans="2:9" x14ac:dyDescent="0.2">
      <c r="B6" s="2"/>
      <c r="C6" s="44"/>
      <c r="D6" s="44"/>
      <c r="E6" s="2"/>
      <c r="F6" s="2"/>
    </row>
    <row r="7" spans="2:9" x14ac:dyDescent="0.2">
      <c r="B7" s="46" t="s">
        <v>95</v>
      </c>
      <c r="C7" s="46"/>
      <c r="D7" s="46"/>
      <c r="E7" s="46"/>
      <c r="F7" s="46"/>
    </row>
    <row r="8" spans="2:9" x14ac:dyDescent="0.2">
      <c r="B8" s="46" t="s">
        <v>44</v>
      </c>
      <c r="C8" s="46"/>
      <c r="D8" s="46"/>
      <c r="E8" s="46"/>
      <c r="F8" s="46"/>
    </row>
    <row r="9" spans="2:9" x14ac:dyDescent="0.2">
      <c r="B9" s="46" t="s">
        <v>43</v>
      </c>
      <c r="C9" s="46"/>
      <c r="D9" s="46"/>
      <c r="E9" s="46"/>
      <c r="F9" s="46"/>
    </row>
    <row r="10" spans="2:9" x14ac:dyDescent="0.2">
      <c r="B10" s="3"/>
      <c r="C10" s="4"/>
      <c r="D10" s="5"/>
      <c r="E10" s="6"/>
      <c r="F10" s="5" t="s">
        <v>33</v>
      </c>
    </row>
    <row r="11" spans="2:9" ht="51" x14ac:dyDescent="0.25">
      <c r="B11" s="7" t="s">
        <v>45</v>
      </c>
      <c r="C11" s="7" t="s">
        <v>46</v>
      </c>
      <c r="D11" s="8" t="s">
        <v>47</v>
      </c>
      <c r="E11" s="9" t="s">
        <v>132</v>
      </c>
      <c r="F11" s="9" t="s">
        <v>48</v>
      </c>
      <c r="G11" s="1"/>
      <c r="H11" s="1"/>
      <c r="I11" s="1"/>
    </row>
    <row r="12" spans="2:9" ht="15.75" x14ac:dyDescent="0.25">
      <c r="B12" s="12" t="s">
        <v>0</v>
      </c>
      <c r="C12" s="39"/>
      <c r="D12" s="26">
        <f>D13+D51</f>
        <v>660239.60000000009</v>
      </c>
      <c r="E12" s="27">
        <f>E13+E51</f>
        <v>157447.79999999999</v>
      </c>
      <c r="F12" s="28">
        <f t="shared" ref="F12:F71" si="0">E12/D12*100</f>
        <v>23.847070063655671</v>
      </c>
      <c r="G12" s="1"/>
      <c r="H12" s="1"/>
      <c r="I12" s="1"/>
    </row>
    <row r="13" spans="2:9" ht="28.5" customHeight="1" x14ac:dyDescent="0.25">
      <c r="B13" s="12" t="s">
        <v>1</v>
      </c>
      <c r="C13" s="40" t="s">
        <v>2</v>
      </c>
      <c r="D13" s="27">
        <f>D14+D22+D29+D31+D33+D35+D40+D49+D16+D43+D46</f>
        <v>131889.5</v>
      </c>
      <c r="E13" s="27">
        <f>E14+E22+E29+E31+E33+E35+E40+E49+E16+E43+E46+E50</f>
        <v>37512.900000000009</v>
      </c>
      <c r="F13" s="28">
        <f t="shared" si="0"/>
        <v>28.442673601765122</v>
      </c>
      <c r="G13" s="1"/>
      <c r="H13" s="1"/>
      <c r="I13" s="1"/>
    </row>
    <row r="14" spans="2:9" ht="15.75" x14ac:dyDescent="0.25">
      <c r="B14" s="12" t="s">
        <v>3</v>
      </c>
      <c r="C14" s="40" t="s">
        <v>4</v>
      </c>
      <c r="D14" s="22">
        <f xml:space="preserve"> D15</f>
        <v>25210.1</v>
      </c>
      <c r="E14" s="29">
        <f xml:space="preserve"> E15</f>
        <v>5336.9</v>
      </c>
      <c r="F14" s="28">
        <f t="shared" si="0"/>
        <v>21.169689925863047</v>
      </c>
      <c r="G14" s="1"/>
      <c r="H14" s="1"/>
      <c r="I14" s="1"/>
    </row>
    <row r="15" spans="2:9" ht="15.75" x14ac:dyDescent="0.25">
      <c r="B15" s="12" t="s">
        <v>5</v>
      </c>
      <c r="C15" s="40" t="s">
        <v>6</v>
      </c>
      <c r="D15" s="22">
        <v>25210.1</v>
      </c>
      <c r="E15" s="29">
        <v>5336.9</v>
      </c>
      <c r="F15" s="28">
        <f t="shared" si="0"/>
        <v>21.169689925863047</v>
      </c>
      <c r="G15" s="1"/>
      <c r="H15" s="1"/>
      <c r="I15" s="1"/>
    </row>
    <row r="16" spans="2:9" ht="27.75" customHeight="1" x14ac:dyDescent="0.25">
      <c r="B16" s="12" t="s">
        <v>50</v>
      </c>
      <c r="C16" s="24" t="s">
        <v>88</v>
      </c>
      <c r="D16" s="22">
        <f>D17</f>
        <v>1566.9</v>
      </c>
      <c r="E16" s="22">
        <f t="shared" ref="E16" si="1">E17</f>
        <v>398.50000000000006</v>
      </c>
      <c r="F16" s="28">
        <f t="shared" si="0"/>
        <v>25.432382411130263</v>
      </c>
      <c r="G16" s="1"/>
      <c r="H16" s="1"/>
      <c r="I16" s="1"/>
    </row>
    <row r="17" spans="2:12" ht="25.5" x14ac:dyDescent="0.25">
      <c r="B17" s="12" t="s">
        <v>51</v>
      </c>
      <c r="C17" s="24" t="s">
        <v>56</v>
      </c>
      <c r="D17" s="22">
        <f>D18+D19+D20+D21</f>
        <v>1566.9</v>
      </c>
      <c r="E17" s="22">
        <f t="shared" ref="E17" si="2">E18+E19+E20+E21</f>
        <v>398.50000000000006</v>
      </c>
      <c r="F17" s="28">
        <f t="shared" si="0"/>
        <v>25.432382411130263</v>
      </c>
      <c r="G17" s="1"/>
      <c r="H17" s="1"/>
      <c r="I17" s="1"/>
    </row>
    <row r="18" spans="2:12" ht="51" x14ac:dyDescent="0.25">
      <c r="B18" s="12" t="s">
        <v>52</v>
      </c>
      <c r="C18" s="40" t="s">
        <v>57</v>
      </c>
      <c r="D18" s="22">
        <v>817.2</v>
      </c>
      <c r="E18" s="29">
        <v>195.4</v>
      </c>
      <c r="F18" s="28">
        <f t="shared" si="0"/>
        <v>23.91091532060695</v>
      </c>
      <c r="G18" s="1"/>
      <c r="H18" s="1"/>
      <c r="I18" s="1"/>
    </row>
    <row r="19" spans="2:12" ht="63" customHeight="1" x14ac:dyDescent="0.25">
      <c r="B19" s="12" t="s">
        <v>53</v>
      </c>
      <c r="C19" s="40" t="s">
        <v>138</v>
      </c>
      <c r="D19" s="22">
        <v>3.9</v>
      </c>
      <c r="E19" s="29">
        <v>1</v>
      </c>
      <c r="F19" s="28">
        <f t="shared" si="0"/>
        <v>25.641025641025646</v>
      </c>
      <c r="G19" s="1"/>
      <c r="H19" s="1"/>
      <c r="I19" s="1"/>
      <c r="L19" s="42"/>
    </row>
    <row r="20" spans="2:12" ht="51" x14ac:dyDescent="0.25">
      <c r="B20" s="12" t="s">
        <v>54</v>
      </c>
      <c r="C20" s="40" t="s">
        <v>58</v>
      </c>
      <c r="D20" s="22">
        <v>847.3</v>
      </c>
      <c r="E20" s="29">
        <v>222.8</v>
      </c>
      <c r="F20" s="28">
        <f t="shared" si="0"/>
        <v>26.295290924111885</v>
      </c>
      <c r="G20" s="1"/>
      <c r="H20" s="1"/>
      <c r="I20" s="1"/>
    </row>
    <row r="21" spans="2:12" ht="51" x14ac:dyDescent="0.25">
      <c r="B21" s="12" t="s">
        <v>55</v>
      </c>
      <c r="C21" s="40" t="s">
        <v>59</v>
      </c>
      <c r="D21" s="22">
        <v>-101.5</v>
      </c>
      <c r="E21" s="29">
        <v>-20.7</v>
      </c>
      <c r="F21" s="28">
        <f t="shared" si="0"/>
        <v>20.39408866995074</v>
      </c>
      <c r="G21" s="1"/>
      <c r="H21" s="1"/>
      <c r="I21" s="1"/>
    </row>
    <row r="22" spans="2:12" ht="15.75" x14ac:dyDescent="0.25">
      <c r="B22" s="12" t="s">
        <v>60</v>
      </c>
      <c r="C22" s="40" t="s">
        <v>7</v>
      </c>
      <c r="D22" s="29">
        <f t="shared" ref="D22" si="3">D23+D27+D28+D26</f>
        <v>34763.9</v>
      </c>
      <c r="E22" s="29">
        <f>E23+E27+E28+E26</f>
        <v>12902.399999999998</v>
      </c>
      <c r="F22" s="28">
        <f t="shared" si="0"/>
        <v>37.114362887938341</v>
      </c>
      <c r="G22" s="1"/>
      <c r="H22" s="1"/>
      <c r="I22" s="1"/>
    </row>
    <row r="23" spans="2:12" ht="25.5" x14ac:dyDescent="0.25">
      <c r="B23" s="12" t="s">
        <v>8</v>
      </c>
      <c r="C23" s="40" t="s">
        <v>49</v>
      </c>
      <c r="D23" s="29">
        <f>D24+D25</f>
        <v>18579.5</v>
      </c>
      <c r="E23" s="29">
        <f t="shared" ref="E23" si="4">E24+E25</f>
        <v>368.4</v>
      </c>
      <c r="F23" s="28">
        <f t="shared" si="0"/>
        <v>1.9828305390349577</v>
      </c>
      <c r="G23" s="1"/>
      <c r="H23" s="1"/>
      <c r="I23" s="1"/>
    </row>
    <row r="24" spans="2:12" ht="25.5" x14ac:dyDescent="0.25">
      <c r="B24" s="12" t="s">
        <v>125</v>
      </c>
      <c r="C24" s="40" t="s">
        <v>38</v>
      </c>
      <c r="D24" s="29">
        <v>12579.5</v>
      </c>
      <c r="E24" s="29">
        <v>956.9</v>
      </c>
      <c r="F24" s="28">
        <f t="shared" si="0"/>
        <v>7.6068206208513844</v>
      </c>
      <c r="G24" s="1"/>
      <c r="H24" s="1"/>
      <c r="I24" s="1"/>
    </row>
    <row r="25" spans="2:12" ht="38.25" x14ac:dyDescent="0.25">
      <c r="B25" s="12" t="s">
        <v>126</v>
      </c>
      <c r="C25" s="40" t="s">
        <v>39</v>
      </c>
      <c r="D25" s="29">
        <v>6000</v>
      </c>
      <c r="E25" s="29">
        <v>-588.5</v>
      </c>
      <c r="F25" s="28">
        <f t="shared" si="0"/>
        <v>-9.8083333333333336</v>
      </c>
      <c r="G25" s="1"/>
      <c r="H25" s="1"/>
      <c r="I25" s="1"/>
    </row>
    <row r="26" spans="2:12" ht="25.5" x14ac:dyDescent="0.25">
      <c r="B26" s="12" t="s">
        <v>127</v>
      </c>
      <c r="C26" s="40" t="s">
        <v>9</v>
      </c>
      <c r="D26" s="29">
        <v>0</v>
      </c>
      <c r="E26" s="29">
        <v>42.8</v>
      </c>
      <c r="F26" s="28"/>
      <c r="G26" s="1"/>
      <c r="H26" s="1"/>
      <c r="I26" s="1"/>
    </row>
    <row r="27" spans="2:12" ht="15.75" x14ac:dyDescent="0.25">
      <c r="B27" s="12" t="s">
        <v>10</v>
      </c>
      <c r="C27" s="40" t="s">
        <v>11</v>
      </c>
      <c r="D27" s="29">
        <v>15279.6</v>
      </c>
      <c r="E27" s="29">
        <v>12076.3</v>
      </c>
      <c r="F27" s="28">
        <f t="shared" si="0"/>
        <v>79.035445954082562</v>
      </c>
      <c r="G27" s="1"/>
      <c r="H27" s="1"/>
      <c r="I27" s="1"/>
    </row>
    <row r="28" spans="2:12" ht="38.25" x14ac:dyDescent="0.25">
      <c r="B28" s="12" t="s">
        <v>86</v>
      </c>
      <c r="C28" s="40" t="s">
        <v>87</v>
      </c>
      <c r="D28" s="29">
        <v>904.8</v>
      </c>
      <c r="E28" s="29">
        <v>414.9</v>
      </c>
      <c r="F28" s="28">
        <f t="shared" si="0"/>
        <v>45.855437665782496</v>
      </c>
      <c r="G28" s="1"/>
      <c r="H28" s="1"/>
      <c r="I28" s="1"/>
    </row>
    <row r="29" spans="2:12" ht="15.75" x14ac:dyDescent="0.25">
      <c r="B29" s="12" t="s">
        <v>61</v>
      </c>
      <c r="C29" s="40" t="s">
        <v>12</v>
      </c>
      <c r="D29" s="36">
        <f>D30</f>
        <v>24092</v>
      </c>
      <c r="E29" s="30">
        <f>E30</f>
        <v>7480.1</v>
      </c>
      <c r="F29" s="28">
        <f t="shared" si="0"/>
        <v>31.048065747966131</v>
      </c>
      <c r="G29" s="1"/>
      <c r="H29" s="1"/>
      <c r="I29" s="1"/>
    </row>
    <row r="30" spans="2:12" ht="15.75" x14ac:dyDescent="0.25">
      <c r="B30" s="12" t="s">
        <v>13</v>
      </c>
      <c r="C30" s="40" t="s">
        <v>14</v>
      </c>
      <c r="D30" s="36">
        <v>24092</v>
      </c>
      <c r="E30" s="37">
        <v>7480.1</v>
      </c>
      <c r="F30" s="28">
        <f t="shared" si="0"/>
        <v>31.048065747966131</v>
      </c>
      <c r="G30" s="1"/>
      <c r="H30" s="1"/>
      <c r="I30" s="1"/>
    </row>
    <row r="31" spans="2:12" ht="25.5" x14ac:dyDescent="0.25">
      <c r="B31" s="12" t="s">
        <v>62</v>
      </c>
      <c r="C31" s="40" t="s">
        <v>15</v>
      </c>
      <c r="D31" s="30" t="str">
        <f>D32</f>
        <v>77,9</v>
      </c>
      <c r="E31" s="30">
        <f>E32</f>
        <v>18</v>
      </c>
      <c r="F31" s="28">
        <f t="shared" si="0"/>
        <v>23.106546854942231</v>
      </c>
      <c r="G31" s="1"/>
      <c r="H31" s="1"/>
      <c r="I31" s="1"/>
    </row>
    <row r="32" spans="2:12" ht="15.75" x14ac:dyDescent="0.25">
      <c r="B32" s="12" t="s">
        <v>16</v>
      </c>
      <c r="C32" s="40" t="s">
        <v>17</v>
      </c>
      <c r="D32" s="30" t="s">
        <v>133</v>
      </c>
      <c r="E32" s="37">
        <v>18</v>
      </c>
      <c r="F32" s="28">
        <f t="shared" si="0"/>
        <v>23.106546854942231</v>
      </c>
      <c r="G32" s="1"/>
      <c r="H32" s="1"/>
      <c r="I32" s="1"/>
    </row>
    <row r="33" spans="2:9" ht="15.75" x14ac:dyDescent="0.25">
      <c r="B33" s="12" t="s">
        <v>63</v>
      </c>
      <c r="C33" s="40" t="s">
        <v>18</v>
      </c>
      <c r="D33" s="29">
        <f>D34</f>
        <v>2309.3000000000002</v>
      </c>
      <c r="E33" s="29">
        <f>E34</f>
        <v>480.9</v>
      </c>
      <c r="F33" s="28">
        <f t="shared" si="0"/>
        <v>20.824492270384962</v>
      </c>
      <c r="G33" s="1"/>
      <c r="H33" s="1"/>
      <c r="I33" s="1"/>
    </row>
    <row r="34" spans="2:9" ht="25.5" x14ac:dyDescent="0.25">
      <c r="B34" s="12" t="s">
        <v>19</v>
      </c>
      <c r="C34" s="40" t="s">
        <v>20</v>
      </c>
      <c r="D34" s="29">
        <v>2309.3000000000002</v>
      </c>
      <c r="E34" s="29">
        <v>480.9</v>
      </c>
      <c r="F34" s="28">
        <f t="shared" si="0"/>
        <v>20.824492270384962</v>
      </c>
      <c r="G34" s="1"/>
      <c r="H34" s="1"/>
      <c r="I34" s="1"/>
    </row>
    <row r="35" spans="2:9" ht="25.5" x14ac:dyDescent="0.25">
      <c r="B35" s="12" t="s">
        <v>64</v>
      </c>
      <c r="C35" s="40" t="s">
        <v>21</v>
      </c>
      <c r="D35" s="31">
        <f>D36</f>
        <v>38769.4</v>
      </c>
      <c r="E35" s="31">
        <f>E36</f>
        <v>9070.7000000000007</v>
      </c>
      <c r="F35" s="28">
        <f t="shared" si="0"/>
        <v>23.396544697622353</v>
      </c>
      <c r="G35" s="1"/>
      <c r="H35" s="1"/>
      <c r="I35" s="1"/>
    </row>
    <row r="36" spans="2:9" ht="63.75" x14ac:dyDescent="0.25">
      <c r="B36" s="12" t="s">
        <v>22</v>
      </c>
      <c r="C36" s="10" t="s">
        <v>35</v>
      </c>
      <c r="D36" s="31">
        <f>D37+D38</f>
        <v>38769.4</v>
      </c>
      <c r="E36" s="31">
        <f t="shared" ref="E36" si="5">E37+E38</f>
        <v>9070.7000000000007</v>
      </c>
      <c r="F36" s="28">
        <f t="shared" si="0"/>
        <v>23.396544697622353</v>
      </c>
      <c r="G36" s="1"/>
      <c r="H36" s="1"/>
      <c r="I36" s="1"/>
    </row>
    <row r="37" spans="2:9" ht="63.75" x14ac:dyDescent="0.25">
      <c r="B37" s="12" t="s">
        <v>66</v>
      </c>
      <c r="C37" s="10" t="s">
        <v>34</v>
      </c>
      <c r="D37" s="31">
        <v>38765.4</v>
      </c>
      <c r="E37" s="31">
        <v>9070.7000000000007</v>
      </c>
      <c r="F37" s="28">
        <f t="shared" si="0"/>
        <v>23.398958865379953</v>
      </c>
      <c r="G37" s="1"/>
      <c r="H37" s="1"/>
      <c r="I37" s="1"/>
    </row>
    <row r="38" spans="2:9" ht="12.75" customHeight="1" x14ac:dyDescent="0.25">
      <c r="B38" s="47" t="s">
        <v>23</v>
      </c>
      <c r="C38" s="48" t="s">
        <v>24</v>
      </c>
      <c r="D38" s="49">
        <v>4</v>
      </c>
      <c r="E38" s="49">
        <v>0</v>
      </c>
      <c r="F38" s="50">
        <f t="shared" si="0"/>
        <v>0</v>
      </c>
      <c r="G38" s="1"/>
      <c r="H38" s="1"/>
      <c r="I38" s="1"/>
    </row>
    <row r="39" spans="2:9" ht="30" customHeight="1" x14ac:dyDescent="0.25">
      <c r="B39" s="47"/>
      <c r="C39" s="48"/>
      <c r="D39" s="49"/>
      <c r="E39" s="49"/>
      <c r="F39" s="51" t="e">
        <f t="shared" si="0"/>
        <v>#DIV/0!</v>
      </c>
      <c r="G39" s="1"/>
      <c r="H39" s="1"/>
      <c r="I39" s="1"/>
    </row>
    <row r="40" spans="2:9" ht="25.5" customHeight="1" x14ac:dyDescent="0.25">
      <c r="B40" s="12" t="s">
        <v>25</v>
      </c>
      <c r="C40" s="40" t="s">
        <v>26</v>
      </c>
      <c r="D40" s="32">
        <v>50</v>
      </c>
      <c r="E40" s="32">
        <f t="shared" ref="E40" si="6">E41+E42</f>
        <v>21.8</v>
      </c>
      <c r="F40" s="28">
        <f t="shared" si="0"/>
        <v>43.6</v>
      </c>
      <c r="G40" s="1"/>
      <c r="H40" s="1"/>
      <c r="I40" s="1"/>
    </row>
    <row r="41" spans="2:9" ht="15.75" x14ac:dyDescent="0.25">
      <c r="B41" s="12" t="s">
        <v>99</v>
      </c>
      <c r="C41" s="40" t="s">
        <v>27</v>
      </c>
      <c r="D41" s="38">
        <v>4</v>
      </c>
      <c r="E41" s="38">
        <v>2.2999999999999998</v>
      </c>
      <c r="F41" s="28">
        <f t="shared" si="0"/>
        <v>57.499999999999993</v>
      </c>
      <c r="G41" s="1"/>
      <c r="H41" s="1"/>
      <c r="I41" s="1"/>
    </row>
    <row r="42" spans="2:9" ht="15.75" x14ac:dyDescent="0.25">
      <c r="B42" s="12" t="s">
        <v>100</v>
      </c>
      <c r="C42" s="40" t="s">
        <v>98</v>
      </c>
      <c r="D42" s="30" t="s">
        <v>134</v>
      </c>
      <c r="E42" s="38">
        <v>19.5</v>
      </c>
      <c r="F42" s="28">
        <f t="shared" si="0"/>
        <v>41.48936170212766</v>
      </c>
      <c r="G42" s="1"/>
      <c r="H42" s="1"/>
      <c r="I42" s="1"/>
    </row>
    <row r="43" spans="2:9" ht="25.5" x14ac:dyDescent="0.25">
      <c r="B43" s="12" t="s">
        <v>67</v>
      </c>
      <c r="C43" s="40" t="s">
        <v>68</v>
      </c>
      <c r="D43" s="31">
        <f>D44+D45</f>
        <v>0</v>
      </c>
      <c r="E43" s="31">
        <f t="shared" ref="E43" si="7">E44+E45</f>
        <v>1117.3</v>
      </c>
      <c r="F43" s="28"/>
      <c r="G43" s="1"/>
      <c r="H43" s="1"/>
      <c r="I43" s="1"/>
    </row>
    <row r="44" spans="2:9" ht="25.5" x14ac:dyDescent="0.25">
      <c r="B44" s="12" t="s">
        <v>122</v>
      </c>
      <c r="C44" s="40" t="s">
        <v>123</v>
      </c>
      <c r="D44" s="31">
        <v>0</v>
      </c>
      <c r="E44" s="31">
        <v>0</v>
      </c>
      <c r="F44" s="28"/>
      <c r="G44" s="1"/>
      <c r="H44" s="1"/>
      <c r="I44" s="1"/>
    </row>
    <row r="45" spans="2:9" ht="25.5" x14ac:dyDescent="0.25">
      <c r="B45" s="12" t="s">
        <v>92</v>
      </c>
      <c r="C45" s="40" t="s">
        <v>124</v>
      </c>
      <c r="D45" s="31">
        <v>0</v>
      </c>
      <c r="E45" s="31">
        <v>1117.3</v>
      </c>
      <c r="F45" s="28"/>
      <c r="G45" s="1"/>
      <c r="H45" s="1"/>
      <c r="I45" s="1"/>
    </row>
    <row r="46" spans="2:9" ht="25.5" x14ac:dyDescent="0.25">
      <c r="B46" s="12" t="s">
        <v>36</v>
      </c>
      <c r="C46" s="40" t="s">
        <v>70</v>
      </c>
      <c r="D46" s="31">
        <f>D48+D47</f>
        <v>5000</v>
      </c>
      <c r="E46" s="31">
        <f t="shared" ref="E46" si="8">E48+E47</f>
        <v>0</v>
      </c>
      <c r="F46" s="28">
        <f t="shared" si="0"/>
        <v>0</v>
      </c>
      <c r="G46" s="1"/>
      <c r="H46" s="1"/>
      <c r="I46" s="1"/>
    </row>
    <row r="47" spans="2:9" ht="83.25" customHeight="1" x14ac:dyDescent="0.25">
      <c r="B47" s="12" t="s">
        <v>96</v>
      </c>
      <c r="C47" s="43" t="s">
        <v>97</v>
      </c>
      <c r="D47" s="31">
        <v>5000</v>
      </c>
      <c r="E47" s="31">
        <v>0</v>
      </c>
      <c r="F47" s="28">
        <f t="shared" si="0"/>
        <v>0</v>
      </c>
      <c r="G47" s="1"/>
      <c r="H47" s="1"/>
      <c r="I47" s="1"/>
    </row>
    <row r="48" spans="2:9" ht="51" x14ac:dyDescent="0.25">
      <c r="B48" s="12" t="s">
        <v>72</v>
      </c>
      <c r="C48" s="40" t="s">
        <v>71</v>
      </c>
      <c r="D48" s="31">
        <v>0</v>
      </c>
      <c r="E48" s="31">
        <v>0</v>
      </c>
      <c r="F48" s="28" t="e">
        <f t="shared" si="0"/>
        <v>#DIV/0!</v>
      </c>
      <c r="G48" s="1"/>
      <c r="H48" s="1"/>
      <c r="I48" s="1"/>
    </row>
    <row r="49" spans="2:13" ht="32.25" customHeight="1" x14ac:dyDescent="0.25">
      <c r="B49" s="12" t="s">
        <v>65</v>
      </c>
      <c r="C49" s="40" t="s">
        <v>37</v>
      </c>
      <c r="D49" s="29">
        <v>50</v>
      </c>
      <c r="E49" s="29">
        <v>389</v>
      </c>
      <c r="F49" s="28">
        <f t="shared" si="0"/>
        <v>778</v>
      </c>
      <c r="G49" s="1"/>
      <c r="H49" s="1"/>
      <c r="I49" s="1"/>
    </row>
    <row r="50" spans="2:13" ht="32.25" customHeight="1" x14ac:dyDescent="0.25">
      <c r="B50" s="12" t="s">
        <v>93</v>
      </c>
      <c r="C50" s="40" t="s">
        <v>94</v>
      </c>
      <c r="D50" s="29">
        <v>0</v>
      </c>
      <c r="E50" s="29">
        <v>297.3</v>
      </c>
      <c r="F50" s="28"/>
      <c r="G50" s="1"/>
      <c r="H50" s="1"/>
      <c r="I50" s="1"/>
    </row>
    <row r="51" spans="2:13" ht="15.75" x14ac:dyDescent="0.25">
      <c r="B51" s="12" t="s">
        <v>28</v>
      </c>
      <c r="C51" s="40" t="s">
        <v>29</v>
      </c>
      <c r="D51" s="33">
        <f>D52+D73</f>
        <v>528350.10000000009</v>
      </c>
      <c r="E51" s="33">
        <f>E53+E54+E64+E69+E73+E75+E74</f>
        <v>119934.89999999998</v>
      </c>
      <c r="F51" s="28">
        <f t="shared" si="0"/>
        <v>22.699891605963536</v>
      </c>
      <c r="G51" s="1"/>
      <c r="H51" s="1"/>
      <c r="I51" s="1"/>
      <c r="M51" s="41" t="s">
        <v>97</v>
      </c>
    </row>
    <row r="52" spans="2:13" ht="25.5" x14ac:dyDescent="0.25">
      <c r="B52" s="12" t="s">
        <v>30</v>
      </c>
      <c r="C52" s="40" t="s">
        <v>31</v>
      </c>
      <c r="D52" s="33">
        <f>D53+D64+D54+D69</f>
        <v>527858.10000000009</v>
      </c>
      <c r="E52" s="33">
        <f>E53+E64+E54+E69</f>
        <v>122247.8</v>
      </c>
      <c r="F52" s="28">
        <f t="shared" si="0"/>
        <v>23.159216463667033</v>
      </c>
      <c r="G52" s="1"/>
      <c r="H52" s="1"/>
      <c r="I52" s="1"/>
    </row>
    <row r="53" spans="2:13" ht="25.5" x14ac:dyDescent="0.25">
      <c r="B53" s="12" t="s">
        <v>76</v>
      </c>
      <c r="C53" s="25" t="s">
        <v>101</v>
      </c>
      <c r="D53" s="31">
        <v>206816</v>
      </c>
      <c r="E53" s="31">
        <v>51704.1</v>
      </c>
      <c r="F53" s="28">
        <f t="shared" si="0"/>
        <v>25.000048352158437</v>
      </c>
      <c r="G53" s="1"/>
      <c r="H53" s="1"/>
      <c r="I53" s="1"/>
    </row>
    <row r="54" spans="2:13" ht="25.5" x14ac:dyDescent="0.25">
      <c r="B54" s="12" t="s">
        <v>102</v>
      </c>
      <c r="C54" s="40" t="s">
        <v>103</v>
      </c>
      <c r="D54" s="33">
        <f>D60+D59+D63+D57+D58+D62+D61+D56+D55</f>
        <v>52046.7</v>
      </c>
      <c r="E54" s="33">
        <f>E60+E59+E63+E57+E58+E62+E61+E56+E55</f>
        <v>8215.2999999999993</v>
      </c>
      <c r="F54" s="28">
        <f t="shared" si="0"/>
        <v>15.784478170566048</v>
      </c>
      <c r="G54" s="1"/>
      <c r="H54" s="1"/>
      <c r="I54" s="1"/>
    </row>
    <row r="55" spans="2:13" ht="51" x14ac:dyDescent="0.25">
      <c r="B55" s="35" t="s">
        <v>135</v>
      </c>
      <c r="C55" s="40" t="s">
        <v>139</v>
      </c>
      <c r="D55" s="33">
        <v>9625</v>
      </c>
      <c r="E55" s="33">
        <v>0</v>
      </c>
      <c r="F55" s="28"/>
      <c r="G55" s="1"/>
      <c r="H55" s="1"/>
      <c r="I55" s="1"/>
    </row>
    <row r="56" spans="2:13" ht="51" x14ac:dyDescent="0.25">
      <c r="B56" s="7" t="s">
        <v>104</v>
      </c>
      <c r="C56" s="18" t="s">
        <v>105</v>
      </c>
      <c r="D56" s="31">
        <v>1469.9</v>
      </c>
      <c r="E56" s="31">
        <v>416.3</v>
      </c>
      <c r="F56" s="28">
        <f t="shared" si="0"/>
        <v>28.321654534322061</v>
      </c>
      <c r="G56" s="1"/>
      <c r="H56" s="1"/>
      <c r="I56" s="1"/>
    </row>
    <row r="57" spans="2:13" ht="54.75" customHeight="1" x14ac:dyDescent="0.25">
      <c r="B57" s="12" t="s">
        <v>106</v>
      </c>
      <c r="C57" s="19" t="s">
        <v>107</v>
      </c>
      <c r="D57" s="31">
        <v>8893.9</v>
      </c>
      <c r="E57" s="31">
        <v>691.5</v>
      </c>
      <c r="F57" s="28">
        <f t="shared" si="0"/>
        <v>7.7749918483454961</v>
      </c>
      <c r="G57" s="1"/>
      <c r="H57" s="1"/>
      <c r="I57" s="1"/>
    </row>
    <row r="58" spans="2:13" ht="41.25" customHeight="1" x14ac:dyDescent="0.25">
      <c r="B58" s="12" t="s">
        <v>108</v>
      </c>
      <c r="C58" s="18" t="s">
        <v>109</v>
      </c>
      <c r="D58" s="31">
        <v>537.70000000000005</v>
      </c>
      <c r="E58" s="31">
        <v>537.70000000000005</v>
      </c>
      <c r="F58" s="28">
        <f t="shared" si="0"/>
        <v>100</v>
      </c>
      <c r="G58" s="1"/>
      <c r="H58" s="1"/>
      <c r="I58" s="1"/>
    </row>
    <row r="59" spans="2:13" ht="41.25" customHeight="1" x14ac:dyDescent="0.25">
      <c r="B59" s="12" t="s">
        <v>77</v>
      </c>
      <c r="C59" s="39" t="s">
        <v>73</v>
      </c>
      <c r="D59" s="31">
        <v>8016.3</v>
      </c>
      <c r="E59" s="31">
        <v>0</v>
      </c>
      <c r="F59" s="28">
        <f t="shared" si="0"/>
        <v>0</v>
      </c>
      <c r="G59" s="1"/>
      <c r="H59" s="1"/>
      <c r="I59" s="1"/>
    </row>
    <row r="60" spans="2:13" ht="27.75" customHeight="1" x14ac:dyDescent="0.25">
      <c r="B60" s="12" t="s">
        <v>78</v>
      </c>
      <c r="C60" s="40" t="s">
        <v>110</v>
      </c>
      <c r="D60" s="31">
        <v>122.5</v>
      </c>
      <c r="E60" s="31">
        <v>122.5</v>
      </c>
      <c r="F60" s="28">
        <f t="shared" si="0"/>
        <v>100</v>
      </c>
      <c r="G60" s="1"/>
      <c r="H60" s="1"/>
      <c r="I60" s="1"/>
    </row>
    <row r="61" spans="2:13" ht="52.5" customHeight="1" x14ac:dyDescent="0.25">
      <c r="B61" s="12" t="s">
        <v>79</v>
      </c>
      <c r="C61" s="20" t="s">
        <v>111</v>
      </c>
      <c r="D61" s="31">
        <v>3030.3</v>
      </c>
      <c r="E61" s="31">
        <v>3030.3</v>
      </c>
      <c r="F61" s="28">
        <f t="shared" si="0"/>
        <v>100</v>
      </c>
      <c r="G61" s="1"/>
      <c r="H61" s="1"/>
      <c r="I61" s="1"/>
    </row>
    <row r="62" spans="2:13" ht="30" customHeight="1" x14ac:dyDescent="0.25">
      <c r="B62" s="12" t="s">
        <v>89</v>
      </c>
      <c r="C62" s="20" t="s">
        <v>112</v>
      </c>
      <c r="D62" s="31">
        <v>2000</v>
      </c>
      <c r="E62" s="31">
        <v>0</v>
      </c>
      <c r="F62" s="28"/>
      <c r="G62" s="1"/>
      <c r="H62" s="1"/>
      <c r="I62" s="1"/>
      <c r="L62" s="6" t="s">
        <v>139</v>
      </c>
    </row>
    <row r="63" spans="2:13" ht="58.5" customHeight="1" x14ac:dyDescent="0.25">
      <c r="B63" s="14" t="s">
        <v>113</v>
      </c>
      <c r="C63" s="39" t="s">
        <v>74</v>
      </c>
      <c r="D63" s="31">
        <v>18351.099999999999</v>
      </c>
      <c r="E63" s="31">
        <v>3417</v>
      </c>
      <c r="F63" s="28">
        <f t="shared" si="0"/>
        <v>18.620137212483176</v>
      </c>
      <c r="G63" s="1"/>
      <c r="H63" s="1"/>
      <c r="I63" s="1"/>
    </row>
    <row r="64" spans="2:13" ht="19.5" customHeight="1" x14ac:dyDescent="0.25">
      <c r="B64" s="7" t="s">
        <v>90</v>
      </c>
      <c r="C64" s="40" t="s">
        <v>32</v>
      </c>
      <c r="D64" s="33">
        <f t="shared" ref="D64:E64" si="9">SUM(D65:D67)+D68</f>
        <v>254726.60000000003</v>
      </c>
      <c r="E64" s="33">
        <f t="shared" si="9"/>
        <v>59457.5</v>
      </c>
      <c r="F64" s="28">
        <f t="shared" si="0"/>
        <v>23.341692622600071</v>
      </c>
      <c r="G64" s="1"/>
      <c r="H64" s="1"/>
      <c r="I64" s="1"/>
    </row>
    <row r="65" spans="2:9" ht="25.5" customHeight="1" x14ac:dyDescent="0.25">
      <c r="B65" s="7" t="s">
        <v>80</v>
      </c>
      <c r="C65" s="19" t="s">
        <v>114</v>
      </c>
      <c r="D65" s="31">
        <v>166014.20000000001</v>
      </c>
      <c r="E65" s="31">
        <v>47983.7</v>
      </c>
      <c r="F65" s="28">
        <f t="shared" si="0"/>
        <v>28.903370916463768</v>
      </c>
      <c r="G65" s="1"/>
      <c r="H65" s="1"/>
      <c r="I65" s="1"/>
    </row>
    <row r="66" spans="2:9" ht="38.25" x14ac:dyDescent="0.25">
      <c r="B66" s="7" t="s">
        <v>115</v>
      </c>
      <c r="C66" s="40" t="s">
        <v>69</v>
      </c>
      <c r="D66" s="31">
        <v>77344.600000000006</v>
      </c>
      <c r="E66" s="31">
        <v>11473.8</v>
      </c>
      <c r="F66" s="28">
        <f t="shared" si="0"/>
        <v>14.83464908991707</v>
      </c>
      <c r="G66" s="1"/>
      <c r="H66" s="1"/>
      <c r="I66" s="1"/>
    </row>
    <row r="67" spans="2:9" ht="38.25" customHeight="1" x14ac:dyDescent="0.25">
      <c r="B67" s="15" t="s">
        <v>81</v>
      </c>
      <c r="C67" s="19" t="s">
        <v>116</v>
      </c>
      <c r="D67" s="31">
        <v>99.2</v>
      </c>
      <c r="E67" s="31">
        <v>0</v>
      </c>
      <c r="F67" s="28">
        <f t="shared" si="0"/>
        <v>0</v>
      </c>
      <c r="G67" s="1"/>
      <c r="H67" s="1"/>
      <c r="I67" s="1"/>
    </row>
    <row r="68" spans="2:9" ht="51" x14ac:dyDescent="0.25">
      <c r="B68" s="15" t="s">
        <v>82</v>
      </c>
      <c r="C68" s="19" t="s">
        <v>117</v>
      </c>
      <c r="D68" s="28">
        <v>11268.6</v>
      </c>
      <c r="E68" s="28">
        <v>0</v>
      </c>
      <c r="F68" s="28">
        <f t="shared" si="0"/>
        <v>0</v>
      </c>
      <c r="G68" s="1"/>
      <c r="H68" s="1"/>
      <c r="I68" s="1"/>
    </row>
    <row r="69" spans="2:9" ht="15.75" x14ac:dyDescent="0.25">
      <c r="B69" s="21" t="s">
        <v>83</v>
      </c>
      <c r="C69" s="7" t="s">
        <v>40</v>
      </c>
      <c r="D69" s="34">
        <f>D71+D72+D70</f>
        <v>14268.800000000001</v>
      </c>
      <c r="E69" s="34">
        <v>2870.9</v>
      </c>
      <c r="F69" s="28">
        <f t="shared" si="0"/>
        <v>20.120122224714059</v>
      </c>
      <c r="G69" s="1"/>
      <c r="H69" s="1"/>
      <c r="I69" s="1"/>
    </row>
    <row r="70" spans="2:9" ht="25.5" customHeight="1" x14ac:dyDescent="0.25">
      <c r="B70" s="16" t="s">
        <v>84</v>
      </c>
      <c r="C70" s="7" t="s">
        <v>118</v>
      </c>
      <c r="D70" s="28">
        <v>1289.5</v>
      </c>
      <c r="E70" s="28">
        <v>0</v>
      </c>
      <c r="F70" s="28">
        <f t="shared" si="0"/>
        <v>0</v>
      </c>
      <c r="G70" s="1"/>
      <c r="H70" s="1"/>
      <c r="I70" s="1"/>
    </row>
    <row r="71" spans="2:9" ht="53.25" customHeight="1" x14ac:dyDescent="0.25">
      <c r="B71" s="16" t="s">
        <v>91</v>
      </c>
      <c r="C71" s="39" t="s">
        <v>119</v>
      </c>
      <c r="D71" s="28">
        <v>11483.6</v>
      </c>
      <c r="E71" s="28">
        <v>2870.9</v>
      </c>
      <c r="F71" s="28">
        <f t="shared" si="0"/>
        <v>25</v>
      </c>
      <c r="G71" s="1"/>
      <c r="H71" s="1"/>
      <c r="I71" s="1"/>
    </row>
    <row r="72" spans="2:9" ht="42.75" customHeight="1" x14ac:dyDescent="0.25">
      <c r="B72" s="13" t="s">
        <v>85</v>
      </c>
      <c r="C72" s="19" t="s">
        <v>75</v>
      </c>
      <c r="D72" s="28">
        <v>1495.7</v>
      </c>
      <c r="E72" s="28">
        <v>0</v>
      </c>
      <c r="F72" s="28">
        <f t="shared" ref="F72:F73" si="10">E72/D72*100</f>
        <v>0</v>
      </c>
      <c r="G72" s="1"/>
      <c r="H72" s="1"/>
      <c r="I72" s="1"/>
    </row>
    <row r="73" spans="2:9" ht="42.75" customHeight="1" x14ac:dyDescent="0.25">
      <c r="B73" s="13" t="s">
        <v>121</v>
      </c>
      <c r="C73" s="19" t="s">
        <v>120</v>
      </c>
      <c r="D73" s="28">
        <v>492</v>
      </c>
      <c r="E73" s="28">
        <v>0</v>
      </c>
      <c r="F73" s="28">
        <f t="shared" si="10"/>
        <v>0</v>
      </c>
      <c r="G73" s="1"/>
      <c r="H73" s="1"/>
      <c r="I73" s="1"/>
    </row>
    <row r="74" spans="2:9" ht="54.75" customHeight="1" x14ac:dyDescent="0.25">
      <c r="B74" s="13" t="s">
        <v>136</v>
      </c>
      <c r="C74" s="19" t="s">
        <v>137</v>
      </c>
      <c r="D74" s="28">
        <v>0</v>
      </c>
      <c r="E74" s="28">
        <v>5727.7</v>
      </c>
      <c r="F74" s="28"/>
      <c r="G74" s="1"/>
      <c r="H74" s="1"/>
      <c r="I74" s="1"/>
    </row>
    <row r="75" spans="2:9" ht="39" x14ac:dyDescent="0.25">
      <c r="B75" s="21" t="s">
        <v>129</v>
      </c>
      <c r="C75" s="17" t="s">
        <v>128</v>
      </c>
      <c r="D75" s="22">
        <v>0</v>
      </c>
      <c r="E75" s="22">
        <v>-8040.6</v>
      </c>
      <c r="F75" s="28"/>
      <c r="G75" s="1"/>
      <c r="H75" s="1"/>
      <c r="I75" s="1"/>
    </row>
    <row r="76" spans="2:9" ht="15.75" x14ac:dyDescent="0.25">
      <c r="B76" s="11"/>
      <c r="C76" s="2"/>
      <c r="D76" s="2"/>
      <c r="E76" s="2"/>
      <c r="F76" s="23"/>
      <c r="G76" s="1"/>
      <c r="H76" s="1"/>
      <c r="I76" s="1"/>
    </row>
    <row r="77" spans="2:9" ht="15.75" x14ac:dyDescent="0.25">
      <c r="B77" s="2"/>
      <c r="C77" s="2"/>
      <c r="D77" s="2"/>
      <c r="E77" s="2"/>
      <c r="F77" s="2"/>
      <c r="G77" s="1"/>
      <c r="H77" s="1"/>
      <c r="I77" s="1"/>
    </row>
    <row r="78" spans="2:9" x14ac:dyDescent="0.2">
      <c r="B78" s="6"/>
      <c r="C78" s="6"/>
      <c r="D78" s="6"/>
      <c r="E78" s="6"/>
      <c r="F78" s="6"/>
    </row>
    <row r="79" spans="2:9" ht="12.75" customHeight="1" x14ac:dyDescent="0.2">
      <c r="B79" s="6"/>
      <c r="C79" s="6"/>
      <c r="D79" s="6"/>
      <c r="E79" s="6"/>
      <c r="F79" s="6"/>
    </row>
    <row r="80" spans="2:9" x14ac:dyDescent="0.2">
      <c r="B80" s="6"/>
      <c r="C80" s="6"/>
      <c r="D80" s="6"/>
      <c r="E80" s="6"/>
      <c r="F80" s="6"/>
    </row>
    <row r="81" spans="2:6" x14ac:dyDescent="0.2">
      <c r="B81" s="6"/>
      <c r="C81" s="6"/>
      <c r="D81" s="6"/>
      <c r="E81" s="6"/>
      <c r="F81" s="6"/>
    </row>
    <row r="82" spans="2:6" x14ac:dyDescent="0.2">
      <c r="B82" s="6"/>
      <c r="C82" s="6"/>
      <c r="D82" s="6"/>
      <c r="E82" s="6"/>
      <c r="F82" s="6"/>
    </row>
    <row r="83" spans="2:6" x14ac:dyDescent="0.2">
      <c r="B83" s="6"/>
      <c r="C83" s="6"/>
      <c r="D83" s="6"/>
      <c r="E83" s="6"/>
      <c r="F83" s="6"/>
    </row>
    <row r="84" spans="2:6" x14ac:dyDescent="0.2">
      <c r="B84" s="6"/>
      <c r="C84" s="6"/>
      <c r="D84" s="6"/>
      <c r="E84" s="6"/>
      <c r="F84" s="6"/>
    </row>
  </sheetData>
  <mergeCells count="14">
    <mergeCell ref="B7:F7"/>
    <mergeCell ref="B38:B39"/>
    <mergeCell ref="C38:C39"/>
    <mergeCell ref="D38:D39"/>
    <mergeCell ref="E38:E39"/>
    <mergeCell ref="F38:F39"/>
    <mergeCell ref="B8:F8"/>
    <mergeCell ref="B9:F9"/>
    <mergeCell ref="C6:D6"/>
    <mergeCell ref="C1:F1"/>
    <mergeCell ref="C2:F2"/>
    <mergeCell ref="C3:F3"/>
    <mergeCell ref="C4:F4"/>
    <mergeCell ref="C5:F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1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люда</cp:lastModifiedBy>
  <cp:lastPrinted>2024-06-14T09:50:09Z</cp:lastPrinted>
  <dcterms:created xsi:type="dcterms:W3CDTF">1996-10-08T23:32:33Z</dcterms:created>
  <dcterms:modified xsi:type="dcterms:W3CDTF">2024-06-14T09:50:13Z</dcterms:modified>
</cp:coreProperties>
</file>