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лист1!$A$7:$I$354</definedName>
    <definedName name="_xlnm.Print_Area" localSheetId="0">лист1!$A$1:$L$359</definedName>
  </definedNames>
  <calcPr calcId="145621"/>
</workbook>
</file>

<file path=xl/calcChain.xml><?xml version="1.0" encoding="utf-8"?>
<calcChain xmlns="http://schemas.openxmlformats.org/spreadsheetml/2006/main">
  <c r="I239" i="2" l="1"/>
  <c r="H239" i="2"/>
  <c r="L352" i="2" l="1"/>
  <c r="L351" i="2"/>
  <c r="K352" i="2"/>
  <c r="K351" i="2"/>
  <c r="J239" i="2"/>
  <c r="L281" i="2"/>
  <c r="K281" i="2"/>
  <c r="J93" i="2"/>
  <c r="I93" i="2"/>
  <c r="L94" i="2"/>
  <c r="K94" i="2"/>
  <c r="I300" i="2" l="1"/>
  <c r="J300" i="2"/>
  <c r="H300" i="2"/>
  <c r="K302" i="2"/>
  <c r="L302" i="2"/>
  <c r="J9" i="2" l="1"/>
  <c r="L355" i="2" l="1"/>
  <c r="K355" i="2"/>
  <c r="K10" i="2"/>
  <c r="L10" i="2"/>
  <c r="L356" i="2" l="1"/>
  <c r="K356" i="2"/>
  <c r="I353" i="2"/>
  <c r="J353" i="2"/>
  <c r="H353" i="2"/>
  <c r="H101" i="2" l="1"/>
  <c r="I337" i="2" l="1"/>
  <c r="J337" i="2"/>
  <c r="H337" i="2"/>
  <c r="K354" i="2" l="1"/>
  <c r="K341" i="2"/>
  <c r="K332" i="2"/>
  <c r="K312" i="2"/>
  <c r="K306" i="2"/>
  <c r="K301" i="2"/>
  <c r="K282" i="2"/>
  <c r="K240" i="2"/>
  <c r="K195" i="2"/>
  <c r="K190" i="2"/>
  <c r="K189" i="2"/>
  <c r="K135" i="2"/>
  <c r="K106" i="2"/>
  <c r="K104" i="2"/>
  <c r="K103" i="2"/>
  <c r="K102" i="2"/>
  <c r="K99" i="2"/>
  <c r="K97" i="2"/>
  <c r="K95" i="2"/>
  <c r="K90" i="2"/>
  <c r="K50" i="2"/>
  <c r="K30" i="2"/>
  <c r="K16" i="2"/>
  <c r="H340" i="2"/>
  <c r="H105" i="2"/>
  <c r="H96" i="2"/>
  <c r="H93" i="2"/>
  <c r="H91" i="2"/>
  <c r="H9" i="2"/>
  <c r="H8" i="2" l="1"/>
  <c r="J101" i="2"/>
  <c r="I101" i="2"/>
  <c r="K101" i="2" s="1"/>
  <c r="L104" i="2"/>
  <c r="L102" i="2"/>
  <c r="J105" i="2" l="1"/>
  <c r="I105" i="2"/>
  <c r="K105" i="2" s="1"/>
  <c r="L189" i="2"/>
  <c r="I9" i="2"/>
  <c r="K9" i="2" l="1"/>
  <c r="K353" i="2"/>
  <c r="K87" i="2" l="1"/>
  <c r="J340" i="2" l="1"/>
  <c r="J96" i="2"/>
  <c r="J8" i="2" s="1"/>
  <c r="J91" i="2"/>
  <c r="L354" i="2"/>
  <c r="L341" i="2"/>
  <c r="L332" i="2"/>
  <c r="L312" i="2"/>
  <c r="L306" i="2"/>
  <c r="L301" i="2"/>
  <c r="L282" i="2"/>
  <c r="L240" i="2"/>
  <c r="L195" i="2"/>
  <c r="L190" i="2"/>
  <c r="L135" i="2"/>
  <c r="L106" i="2"/>
  <c r="L103" i="2"/>
  <c r="L99" i="2"/>
  <c r="L97" i="2"/>
  <c r="L95" i="2"/>
  <c r="L90" i="2"/>
  <c r="L50" i="2"/>
  <c r="L30" i="2"/>
  <c r="L16" i="2"/>
  <c r="K79" i="2"/>
  <c r="I26" i="2"/>
  <c r="I37" i="2"/>
  <c r="I39" i="2"/>
  <c r="I28" i="2" s="1"/>
  <c r="I43" i="2"/>
  <c r="I42" i="2" s="1"/>
  <c r="I48" i="2"/>
  <c r="I47" i="2" s="1"/>
  <c r="I46" i="2" s="1"/>
  <c r="I45" i="2" s="1"/>
  <c r="I85" i="2"/>
  <c r="I84" i="2" s="1"/>
  <c r="I91" i="2"/>
  <c r="K93" i="2"/>
  <c r="I114" i="2"/>
  <c r="I122" i="2"/>
  <c r="I119" i="2" s="1"/>
  <c r="I125" i="2"/>
  <c r="I133" i="2"/>
  <c r="I132" i="2" s="1"/>
  <c r="I131" i="2" s="1"/>
  <c r="I193" i="2"/>
  <c r="I192" i="2" s="1"/>
  <c r="I191" i="2" s="1"/>
  <c r="I276" i="2"/>
  <c r="I279" i="2"/>
  <c r="I278" i="2" s="1"/>
  <c r="I286" i="2"/>
  <c r="I288" i="2"/>
  <c r="I293" i="2"/>
  <c r="I295" i="2"/>
  <c r="I297" i="2"/>
  <c r="I290" i="2" s="1"/>
  <c r="I310" i="2"/>
  <c r="I309" i="2" s="1"/>
  <c r="I308" i="2" s="1"/>
  <c r="I307" i="2" s="1"/>
  <c r="I340" i="2"/>
  <c r="K340" i="2" s="1"/>
  <c r="I344" i="2"/>
  <c r="I343" i="2" s="1"/>
  <c r="I342" i="2" s="1"/>
  <c r="I349" i="2"/>
  <c r="K239" i="2"/>
  <c r="L93" i="2" l="1"/>
  <c r="L353" i="2"/>
  <c r="L239" i="2"/>
  <c r="L101" i="2"/>
  <c r="L340" i="2"/>
  <c r="I292" i="2"/>
  <c r="I116" i="2"/>
  <c r="I275" i="2"/>
  <c r="I274" i="2" s="1"/>
  <c r="I273" i="2" s="1"/>
  <c r="I270" i="2"/>
  <c r="I34" i="2"/>
  <c r="I23" i="2" s="1"/>
  <c r="I20" i="2" s="1"/>
  <c r="I113" i="2"/>
  <c r="I304" i="2"/>
  <c r="I303" i="2" s="1"/>
  <c r="I128" i="2"/>
  <c r="I82" i="2"/>
  <c r="I81" i="2" s="1"/>
  <c r="I80" i="2" s="1"/>
  <c r="I348" i="2"/>
  <c r="I347" i="2" s="1"/>
  <c r="I346" i="2" s="1"/>
  <c r="K300" i="2"/>
  <c r="I285" i="2"/>
  <c r="L300" i="2" l="1"/>
  <c r="I284" i="2"/>
  <c r="I283" i="2" s="1"/>
  <c r="I22" i="2"/>
  <c r="I33" i="2"/>
  <c r="I32" i="2" s="1"/>
  <c r="I31" i="2" s="1"/>
  <c r="I19" i="2"/>
  <c r="I14" i="2"/>
  <c r="I13" i="2" s="1"/>
  <c r="I12" i="2" s="1"/>
  <c r="I11" i="2" s="1"/>
  <c r="I269" i="2"/>
  <c r="I267" i="2"/>
  <c r="I127" i="2"/>
  <c r="I124" i="2" s="1"/>
  <c r="I121" i="2" s="1"/>
  <c r="I118" i="2" s="1"/>
  <c r="I110" i="2"/>
  <c r="I115" i="2"/>
  <c r="I112" i="2" s="1"/>
  <c r="I18" i="2" l="1"/>
  <c r="I17" i="2" s="1"/>
  <c r="I109" i="2"/>
  <c r="I266" i="2"/>
  <c r="I262" i="2" s="1"/>
  <c r="I261" i="2" s="1"/>
  <c r="I264" i="2"/>
  <c r="I263" i="2" s="1"/>
  <c r="I108" i="2" l="1"/>
  <c r="I107" i="2" s="1"/>
  <c r="I260" i="2"/>
  <c r="I259" i="2" s="1"/>
  <c r="I257" i="2"/>
  <c r="I96" i="2"/>
  <c r="I8" i="2" s="1"/>
  <c r="K8" i="2" l="1"/>
  <c r="K96" i="2"/>
  <c r="L96" i="2"/>
  <c r="L9" i="2"/>
  <c r="L105" i="2"/>
  <c r="I256" i="2"/>
  <c r="I254" i="2"/>
  <c r="L8" i="2" l="1"/>
  <c r="I253" i="2"/>
  <c r="I252" i="2" s="1"/>
  <c r="I250" i="2"/>
  <c r="I249" i="2" l="1"/>
  <c r="I247" i="2"/>
  <c r="I244" i="2" s="1"/>
  <c r="I246" i="2" l="1"/>
  <c r="I243" i="2"/>
  <c r="I242" i="2" l="1"/>
  <c r="I241" i="2" s="1"/>
</calcChain>
</file>

<file path=xl/sharedStrings.xml><?xml version="1.0" encoding="utf-8"?>
<sst xmlns="http://schemas.openxmlformats.org/spreadsheetml/2006/main" count="1420" uniqueCount="195">
  <si>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</si>
  <si>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</si>
  <si>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</si>
  <si>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</si>
  <si>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</si>
  <si>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</si>
  <si>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</si>
  <si>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</si>
  <si>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</si>
  <si>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</si>
  <si>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</si>
  <si>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Закупка товаров, работ и услуг для государственных (муниципальных) нужд</t>
  </si>
  <si>
    <t>200</t>
  </si>
  <si>
    <t>Прочая закупка товаров, работ и услуг для обеспечения государственных (муниципальных) нужд</t>
  </si>
  <si>
    <t>244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</si>
  <si>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</si>
  <si>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</si>
  <si>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</si>
  <si>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иные цели</t>
  </si>
  <si>
    <t>612</t>
  </si>
  <si>
    <t>Социальное обеспечение и иные выплаты населению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</si>
  <si>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</si>
  <si>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</si>
  <si>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05</t>
  </si>
  <si>
    <t>09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</si>
  <si>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</si>
  <si>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</si>
  <si>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</si>
  <si>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казенных учреждений и взносы по обязательному социальному страхованию</t>
  </si>
  <si>
    <t>111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</si>
  <si>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</si>
  <si>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</si>
  <si>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</si>
  <si>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</si>
  <si>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</si>
  <si>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</si>
  <si>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02</t>
  </si>
  <si>
    <t>03</t>
  </si>
  <si>
    <t>06</t>
  </si>
  <si>
    <t>Межбюджетные трансферты</t>
  </si>
  <si>
    <t>Обеспечение функций государственных органов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</si>
  <si>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</si>
  <si>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</si>
  <si>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</si>
  <si>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</si>
  <si>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Руководство и управление в сфере установленных функций</t>
  </si>
  <si>
    <t>Общее образование</t>
  </si>
  <si>
    <t>08</t>
  </si>
  <si>
    <t>Культура</t>
  </si>
  <si>
    <t>Межбюджетные трансферты, передаваемые местным бюджетам (средства республиканского бюджета)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</si>
  <si>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</si>
  <si>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</si>
  <si>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</si>
  <si>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</si>
  <si>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</si>
  <si>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</si>
  <si>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</si>
  <si>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</si>
  <si>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</si>
  <si>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</si>
  <si>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</si>
  <si>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</si>
  <si>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</si>
  <si>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</si>
  <si>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</si>
  <si>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</si>
  <si>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13</t>
  </si>
  <si>
    <t>Обслуживание государственного (муниципального) долга</t>
  </si>
  <si>
    <t>700</t>
  </si>
  <si>
    <t>710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</si>
  <si>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</si>
  <si>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</si>
  <si>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</si>
  <si>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</si>
  <si>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</si>
  <si>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</si>
  <si>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</si>
  <si>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Обеспечение деятельности представительного органа муниципального образования "Гиагинский район"</t>
  </si>
  <si>
    <t>Председатель представительного органа муниципального образования</t>
  </si>
  <si>
    <t>Обеспечение функций органами местного самоуправления</t>
  </si>
  <si>
    <t>Общегосударственные расходы</t>
  </si>
  <si>
    <t>Муниципальная программа МО «Гиагинский район» «Развитие культуры и искусства»</t>
  </si>
  <si>
    <t>Подпрограмма "Сохранение и развитие дополнительного образования в сфере культуры"</t>
  </si>
  <si>
    <t xml:space="preserve">Мероприятия по укреплению пожарной безопасности муниципального бюджетного учреждения </t>
  </si>
  <si>
    <t>Укрепление материально-технической базы, включая капитальный ремонт и реконструкцию зданий и помещений, обеспечение их современным оборудованием</t>
  </si>
  <si>
    <t>Обеспечение деятельности (оказание услуг) подведомственных муниципальных бюджетных учреждений</t>
  </si>
  <si>
    <t>Подпрограмма «Сохранение и развитие культурно-досуговой деятельности»</t>
  </si>
  <si>
    <t>Подпрограмма «Сохранение и развитие музейного дела»</t>
  </si>
  <si>
    <t>Подпрограмма «Сохранение и развитие библиотечного обслуживания»</t>
  </si>
  <si>
    <t>Развитие библиотечного дела</t>
  </si>
  <si>
    <t>Подпрограмма «Организационное обеспечение реализации муниципальной программы»</t>
  </si>
  <si>
    <t>Подпрограмма «Сохранение и развитие кинематографии»</t>
  </si>
  <si>
    <t>Обеспечение функций органов местного самоуправления</t>
  </si>
  <si>
    <t>Обеспечение  деятельности подведомственных муниципальных казенных учреждений</t>
  </si>
  <si>
    <t xml:space="preserve">Муниципальная программа МО «Гиагинский район» «Управление муниципальными финансами» </t>
  </si>
  <si>
    <t>Подпрограмма «Обеспечение реализации муниципальной программы МО «Гиагинский район»  «Управление муниципальными  финансами»</t>
  </si>
  <si>
    <t>Реализация иных мероприятий в рамках непрограммных расходов муниципального образования «Гиагинский район»</t>
  </si>
  <si>
    <t>Подпрограмма «Управление муниципальным долгом муниципального образования «Гиагинский район»</t>
  </si>
  <si>
    <t>Обслуживание муниципального долга МО "Гиагинский район"</t>
  </si>
  <si>
    <t xml:space="preserve">Обслуживание муниципального долга </t>
  </si>
  <si>
    <t xml:space="preserve">Муниципальная программа МО «Гиагинский район» «Развитие образования» </t>
  </si>
  <si>
    <t>Подпрограмма «Развитие дошкольного образования»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</si>
  <si>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</t>
  </si>
  <si>
    <t>Ведомственная целевая программа "Безопасность образовательных учреждений" на 2012-2014 годы</t>
  </si>
  <si>
    <t>Подпрограмма "Развитие общего образования"</t>
  </si>
  <si>
    <t>Ведомственная целевая программа "Школьное питание" на 2012-2014 годы</t>
  </si>
  <si>
    <t>Повышение эффективности кадрового обеспечения образования</t>
  </si>
  <si>
    <t>Благоустройство дошкольных учреждений</t>
  </si>
  <si>
    <t>Строительство и ремонт теневых навесов</t>
  </si>
  <si>
    <t>Развитие  дошкольных учреждений</t>
  </si>
  <si>
    <t>Развитие общеобразовательных учреждений</t>
  </si>
  <si>
    <t>Оснащение и оборудование групп кратковременного пребывания на базе общеобразовательных учреждений</t>
  </si>
  <si>
    <t>Стимулирование общеобразовательных учреждений, внедряющих инновационные программы (приобретение лабораторного оборудования, модернизация материально-технической базы)</t>
  </si>
  <si>
    <t>Поощрение лучших педагогов, ориентированных на работу с одаренными детьми, участников приоритетного национального проекта «Образование»</t>
  </si>
  <si>
    <t>ВЦП «Одаренные дети» на 2012-2014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</si>
  <si>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(за исключением расходов на содержание зданий и оплату коммунальных услуг), в соответствии с нормативами</t>
  </si>
  <si>
    <t>Подпрограмма «Развитие дополнительного образования»</t>
  </si>
  <si>
    <t>ВЦП «Безопасность образовательных учреждений» на 2012-2014 годы</t>
  </si>
  <si>
    <t>Подпрограмма «Организационное и методическое обеспечение реализации муниципальной программы»</t>
  </si>
  <si>
    <t>Осуществление отдельных государственных полномочий Республики Адыгея, переданных местным бюджетам</t>
  </si>
  <si>
    <t>Осуществление отдельных государственных полномочий Республики Адыгея по опеке и попечительству в отношении несовершеннолетних лиц</t>
  </si>
  <si>
    <t>Предоставление ежемесячного вознаграждения и ежемесячного дополнительного вознаграждения приемным родителям</t>
  </si>
  <si>
    <t>Предоставление ежемесячной выплаты денежных средств на содержание детей, находящихся под опекой (попечительством), а также переданных на воспитание в приемную семью</t>
  </si>
  <si>
    <t>Обеспечение бесплатным проездом детей-сирот и детей, оставшихся без попечения родителей, обучающихся в образовательных учреждениях</t>
  </si>
  <si>
    <t>Обеспечение деятельности контрольного (контрольно-счетного) органа</t>
  </si>
  <si>
    <t>Руководитель контрольного (контрольно - счетного) органа и его заместитель</t>
  </si>
  <si>
    <t>Обеспечение функций государственных органов (переданные полномочия сельских поселений на содержание специалиста)</t>
  </si>
  <si>
    <t>Функционирование высшего должностного лица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</si>
  <si>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</si>
  <si>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</si>
  <si>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Реализация функций органов местного самоуправления</t>
  </si>
  <si>
    <t>Обеспечение функций органами местного самоуправления (переданные полномочия сельских поселений на содержание специалиста)</t>
  </si>
  <si>
    <t>Обеспечение проведения выборов, референдумов</t>
  </si>
  <si>
    <t>Проведение выборов и референдумов</t>
  </si>
  <si>
    <t>Проведение выборов депутатов представительного органа муниципального образования</t>
  </si>
  <si>
    <t>Ведомственная целевая программа "Регулирование имущественных отношений" на 2014-2016 годы на территории МО "Гиагинский район"</t>
  </si>
  <si>
    <t>6Я00200</t>
  </si>
  <si>
    <t>Совершенствование ситемы учета и содержание объектов собственности МО "Гиагинский район", совершенствование механизма управления и распоряжения объектов недвижимости, обеспечение полноты и достоверности учета муниципального имущества</t>
  </si>
  <si>
    <t>6Я00202</t>
  </si>
  <si>
    <t>Расходы за счет межбюджетных трансфертов, предоставляемых из республиканского бюджета</t>
  </si>
  <si>
    <t>Муниципальная программа МО "Гиагинский район" "Развитие сельского хозяйства"</t>
  </si>
  <si>
    <t>6Д00000</t>
  </si>
  <si>
    <t>6Д05000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</si>
  <si>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</si>
  <si>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6Д05018</t>
  </si>
  <si>
    <t>Муниципальная программа МО "Гиагинский район" "Развитие молодежной политики"</t>
  </si>
  <si>
    <t>6Б00000</t>
  </si>
  <si>
    <t>6Б10000</t>
  </si>
  <si>
    <t>Пенсионное обеспечение</t>
  </si>
  <si>
    <t xml:space="preserve">Доплаты к пенсиям муниципальных служащих </t>
  </si>
  <si>
    <t>Социальное обеспечение населения</t>
  </si>
  <si>
    <t>Субсидии гражданам на приобретение жилья</t>
  </si>
  <si>
    <t xml:space="preserve">Другие вопросы в области социальной политики </t>
  </si>
  <si>
    <t>Осуществление отдельных государственных полномочий Республики Адыгея по опеке и попечительству в отношении отдельных категорий совершеннолетних лиц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</si>
  <si>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</si>
  <si>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</si>
  <si>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</si>
  <si>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</si>
  <si>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</si>
  <si>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Поддержка издательств и периодических средств массовой информации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</si>
  <si>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</si>
  <si>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"Организационное и методическое обеспечение реализации муниципальной программы"</t>
  </si>
  <si>
    <t>Укрепление материально-технической базы библиотек, включая капитальный ремонт и реконструкцию зданий и помещений, обеспечение их современным оборудованием</t>
  </si>
  <si>
    <t>Ведомственные целевые программы МО "Гиагинский район", не включенные в состав муниципальных программ</t>
  </si>
  <si>
    <t>6Я00000</t>
  </si>
  <si>
    <t>Подпрограмма "Поддержка молодежной политики"</t>
  </si>
  <si>
    <t>Осуществление государственных полномочий Республики Адыгея по образованию и организации деятельности комиссий по делам несовершеннолетних и защите их прав</t>
  </si>
  <si>
    <t>Культура и кинематография</t>
  </si>
  <si>
    <t>Муниципальная программа МО "Гиагинский район" "Развитие образования"</t>
  </si>
  <si>
    <t>Подпрограмма "Развитие дошкольного образования"</t>
  </si>
  <si>
    <t>Компенсация платы, взымаемой с родителей (законных представителей) за присмотр и уход за детьми, осваивающими образовательные программы дошкольного образования в орагнизациях, осуществляющих образовательную деятельность</t>
  </si>
  <si>
    <t>Предоставление единовременной выплаты на ремонт жилого помещения, принадлежащего на праве собственности детям-сиротам и детям, оставшимся без попечения родителей, лицам из числа детей-сирот и детей, оставшихся бех попечения родителей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</si>
  <si>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</si>
  <si>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</si>
  <si>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</si>
  <si>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</si>
  <si>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</si>
  <si>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</si>
  <si>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</si>
  <si>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</si>
  <si>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</si>
  <si>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Процент исполнения к аналогичному периоду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</si>
  <si>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</si>
  <si>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</si>
  <si>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</si>
  <si>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</si>
  <si>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</si>
  <si>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</si>
  <si>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</si>
  <si>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обслуживание населения</t>
  </si>
  <si>
    <t>Гражданская оборона</t>
  </si>
  <si>
    <t>Сведения об исполнении бюджетных ассигнований бюджета муниципального образования "Шовгеновский район" за 10 месяцев 2024 года по разделам и подразделам классификации расходов бюджетов Российской  Федерации в сравнении за 10 месяцев 2023 года</t>
  </si>
  <si>
    <t>Фактическое исполнение на 01.11.2023г.</t>
  </si>
  <si>
    <t>Уточненный план на     01.11.2024 г.</t>
  </si>
  <si>
    <t>Фактическое исполнение на 01.11.2024г.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</si>
</sst>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  <numFmt numFmtId="168" formatCode="#,##0.00000"/>
  </numFmts>
  <fonts count="13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top" wrapText="1"/>
    </xf>
    <xf numFmtId="164" fontId="12" fillId="0" borderId="0" applyFont="0" applyFill="0" applyBorder="0" applyAlignment="0" applyProtection="0"/>
  </cellStyleXfs>
  <cellXfs count="17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165" fontId="6" fillId="0" borderId="5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5" fontId="3" fillId="0" borderId="3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165" fontId="3" fillId="0" borderId="12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165" fontId="3" fillId="0" borderId="5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right" vertical="top" wrapText="1"/>
    </xf>
    <xf numFmtId="165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65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top" wrapText="1"/>
    </xf>
    <xf numFmtId="166" fontId="1" fillId="0" borderId="5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3" fillId="0" borderId="19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8" fillId="0" borderId="19" xfId="0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165" fontId="3" fillId="0" borderId="29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30" xfId="0" applyFont="1" applyFill="1" applyBorder="1" applyAlignment="1">
      <alignment horizontal="center" vertical="top" wrapText="1"/>
    </xf>
    <xf numFmtId="166" fontId="1" fillId="0" borderId="26" xfId="0" applyNumberFormat="1" applyFont="1" applyFill="1" applyBorder="1" applyAlignment="1">
      <alignment vertical="top" wrapText="1"/>
    </xf>
    <xf numFmtId="165" fontId="1" fillId="0" borderId="26" xfId="0" applyNumberFormat="1" applyFont="1" applyFill="1" applyBorder="1" applyAlignment="1">
      <alignment vertical="top" wrapText="1"/>
    </xf>
    <xf numFmtId="166" fontId="1" fillId="0" borderId="2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top" wrapText="1"/>
    </xf>
    <xf numFmtId="166" fontId="2" fillId="0" borderId="5" xfId="0" applyNumberFormat="1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3" fillId="0" borderId="3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3" fillId="0" borderId="33" xfId="0" applyFont="1" applyFill="1" applyBorder="1" applyAlignment="1">
      <alignment horizontal="right" vertical="top" wrapText="1"/>
    </xf>
    <xf numFmtId="0" fontId="6" fillId="0" borderId="1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166" fontId="3" fillId="0" borderId="5" xfId="0" applyNumberFormat="1" applyFont="1" applyFill="1" applyBorder="1" applyAlignment="1">
      <alignment horizontal="right" vertical="top" wrapText="1"/>
    </xf>
    <xf numFmtId="168" fontId="1" fillId="0" borderId="5" xfId="0" applyNumberFormat="1" applyFont="1" applyFill="1" applyBorder="1" applyAlignment="1">
      <alignment vertical="top" wrapText="1"/>
    </xf>
    <xf numFmtId="168" fontId="3" fillId="0" borderId="24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1" fillId="0" borderId="25" xfId="0" applyNumberFormat="1" applyFont="1" applyFill="1" applyBorder="1" applyAlignment="1">
      <alignment horizontal="center" vertical="top" wrapText="1"/>
    </xf>
    <xf numFmtId="166" fontId="1" fillId="0" borderId="25" xfId="0" applyNumberFormat="1" applyFont="1" applyFill="1" applyBorder="1" applyAlignment="1">
      <alignment horizontal="center" vertical="top" wrapText="1"/>
    </xf>
    <xf numFmtId="165" fontId="6" fillId="0" borderId="9" xfId="0" applyNumberFormat="1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167" fontId="1" fillId="0" borderId="5" xfId="1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vertical="top" wrapText="1"/>
    </xf>
    <xf numFmtId="166" fontId="0" fillId="0" borderId="5" xfId="0" applyNumberFormat="1" applyFont="1" applyFill="1" applyBorder="1" applyAlignment="1">
      <alignment horizontal="center" vertical="top" wrapText="1"/>
    </xf>
    <xf numFmtId="166" fontId="3" fillId="0" borderId="24" xfId="0" applyNumberFormat="1" applyFont="1" applyFill="1" applyBorder="1" applyAlignment="1">
      <alignment horizontal="center" vertical="top" wrapText="1"/>
    </xf>
    <xf numFmtId="165" fontId="1" fillId="0" borderId="24" xfId="0" applyNumberFormat="1" applyFont="1" applyFill="1" applyBorder="1" applyAlignment="1">
      <alignment horizontal="center" vertical="top" wrapText="1"/>
    </xf>
    <xf numFmtId="166" fontId="1" fillId="0" borderId="0" xfId="0" applyNumberFormat="1" applyFont="1" applyFill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58"/>
  <sheetViews>
    <sheetView tabSelected="1" view="pageBreakPreview" zoomScaleNormal="100" zoomScaleSheetLayoutView="100" workbookViewId="0">
      <selection activeCell="R50" sqref="R50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6.83203125" style="129" customWidth="1"/>
    <col min="9" max="9" width="19.5" customWidth="1"/>
    <col min="10" max="10" width="17.33203125" customWidth="1"/>
    <col min="11" max="11" width="15.6640625" customWidth="1"/>
    <col min="12" max="12" width="14.6640625" customWidth="1"/>
  </cols>
  <sheetData>
    <row r="1" spans="1:12" ht="16.5" customHeight="1" x14ac:dyDescent="0.2">
      <c r="J1" s="83"/>
    </row>
    <row r="2" spans="1:12" ht="16.5" hidden="1" customHeight="1" x14ac:dyDescent="0.2">
      <c r="J2" s="149"/>
      <c r="K2" s="150"/>
      <c r="L2" s="150"/>
    </row>
    <row r="3" spans="1:12" ht="36.75" hidden="1" customHeight="1" x14ac:dyDescent="0.2">
      <c r="J3" s="150"/>
      <c r="K3" s="150"/>
      <c r="L3" s="150"/>
    </row>
    <row r="4" spans="1:12" ht="52.5" customHeight="1" x14ac:dyDescent="0.2">
      <c r="A4" s="45"/>
      <c r="B4" s="153" t="s">
        <v>191</v>
      </c>
      <c r="C4" s="153"/>
      <c r="D4" s="153"/>
      <c r="E4" s="153"/>
      <c r="F4" s="153"/>
      <c r="G4" s="153"/>
      <c r="H4" s="153"/>
      <c r="I4" s="153"/>
      <c r="J4" s="153"/>
      <c r="K4" s="153"/>
      <c r="L4" s="82"/>
    </row>
    <row r="5" spans="1:12" ht="25.5" customHeight="1" x14ac:dyDescent="0.2">
      <c r="A5" s="2"/>
      <c r="B5" s="2"/>
      <c r="C5" s="2"/>
      <c r="D5" s="2"/>
      <c r="E5" s="2"/>
      <c r="F5" s="2"/>
      <c r="G5" s="2"/>
      <c r="H5" s="2"/>
      <c r="I5" s="2"/>
      <c r="J5" s="1"/>
      <c r="K5" s="152"/>
      <c r="L5" s="152"/>
    </row>
    <row r="6" spans="1:12" ht="16.5" thickBot="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"/>
      <c r="L6" s="83" t="s">
        <v>1</v>
      </c>
    </row>
    <row r="7" spans="1:12" ht="94.5" customHeight="1" thickTop="1" thickBot="1" x14ac:dyDescent="0.25">
      <c r="A7" s="46" t="s">
        <v>2</v>
      </c>
      <c r="B7" s="113" t="s">
        <v>3</v>
      </c>
      <c r="C7" s="55" t="s">
        <v>4</v>
      </c>
      <c r="D7" s="113" t="s">
        <v>5</v>
      </c>
      <c r="E7" s="113" t="s">
        <v>6</v>
      </c>
      <c r="F7" s="110" t="s">
        <v>7</v>
      </c>
      <c r="G7" s="55" t="s">
        <v>8</v>
      </c>
      <c r="H7" s="138" t="s">
        <v>192</v>
      </c>
      <c r="I7" s="113" t="s">
        <v>193</v>
      </c>
      <c r="J7" s="113" t="s">
        <v>194</v>
      </c>
      <c r="K7" s="113" t="s">
        <v>181</v>
      </c>
      <c r="L7" s="113" t="s">
        <v>178</v>
      </c>
    </row>
    <row r="8" spans="1:12" ht="23.25" customHeight="1" thickTop="1" x14ac:dyDescent="0.2">
      <c r="A8" s="47"/>
      <c r="B8" s="111" t="s">
        <v>175</v>
      </c>
      <c r="C8" s="44"/>
      <c r="D8" s="113"/>
      <c r="E8" s="113"/>
      <c r="F8" s="113"/>
      <c r="G8" s="44"/>
      <c r="H8" s="154">
        <f>H9+H91+H93+H96+H101+H105+H239+H300+H337+H340+H353</f>
        <v>1147173.0999999999</v>
      </c>
      <c r="I8" s="154">
        <f>I9+I91+I93+I96+I101+I105+I239+I300+I337+I340+I353+I351</f>
        <v>777251.5</v>
      </c>
      <c r="J8" s="154">
        <f>J9+J91+J93+J96+J101+J105+J239+J300+J337+J340+J353+J351</f>
        <v>616608.6</v>
      </c>
      <c r="K8" s="155">
        <f>H8/I8*100</f>
        <v>147.59355240871196</v>
      </c>
      <c r="L8" s="156">
        <f>SUM(J8/I8*100)</f>
        <v>79.331927953821889</v>
      </c>
    </row>
    <row r="9" spans="1:12" ht="15.75" x14ac:dyDescent="0.2">
      <c r="A9" s="48"/>
      <c r="B9" s="112" t="s">
        <v>80</v>
      </c>
      <c r="C9" s="56"/>
      <c r="D9" s="114" t="s">
        <v>25</v>
      </c>
      <c r="E9" s="115"/>
      <c r="F9" s="115"/>
      <c r="G9" s="56"/>
      <c r="H9" s="157">
        <f>H10+H16+H30+H50+H89+H90+H88</f>
        <v>47260.2</v>
      </c>
      <c r="I9" s="157">
        <f>I10+I16+I30+I50+I89+I90+I88</f>
        <v>60108.800000000003</v>
      </c>
      <c r="J9" s="157">
        <f>J10+J16+J30+J50+J79+J89+J90+J87+J88</f>
        <v>54395.700000000004</v>
      </c>
      <c r="K9" s="155">
        <f t="shared" ref="K9:K10" si="0">H9/I9*100</f>
        <v>78.624427704429294</v>
      </c>
      <c r="L9" s="156">
        <f t="shared" ref="L9:L10" si="1">SUM(J9/I9*100)</f>
        <v>90.495401671635435</v>
      </c>
    </row>
    <row r="10" spans="1:12" ht="31.5" customHeight="1" x14ac:dyDescent="0.2">
      <c r="A10" s="7" t="s">
        <v>0</v>
      </c>
      <c r="B10" s="11" t="s">
        <v>72</v>
      </c>
      <c r="C10" s="54">
        <v>908</v>
      </c>
      <c r="D10" s="22" t="s">
        <v>25</v>
      </c>
      <c r="E10" s="22" t="s">
        <v>36</v>
      </c>
      <c r="F10" s="22" t="s">
        <v>0</v>
      </c>
      <c r="G10" s="84" t="s">
        <v>0</v>
      </c>
      <c r="H10" s="158">
        <v>2213.1999999999998</v>
      </c>
      <c r="I10" s="159">
        <v>2791.8</v>
      </c>
      <c r="J10" s="159">
        <v>2518.3000000000002</v>
      </c>
      <c r="K10" s="159">
        <f t="shared" si="0"/>
        <v>79.27501970055161</v>
      </c>
      <c r="L10" s="160">
        <f t="shared" si="1"/>
        <v>90.203452969410421</v>
      </c>
    </row>
    <row r="11" spans="1:12" ht="18" hidden="1" customHeight="1" x14ac:dyDescent="0.2">
      <c r="A11" s="3" t="s">
        <v>0</v>
      </c>
      <c r="B11" s="6" t="s">
        <v>45</v>
      </c>
      <c r="C11" s="12">
        <v>908</v>
      </c>
      <c r="D11" s="42" t="s">
        <v>25</v>
      </c>
      <c r="E11" s="42" t="s">
        <v>36</v>
      </c>
      <c r="F11" s="42">
        <v>6100000</v>
      </c>
      <c r="G11" s="30" t="s">
        <v>0</v>
      </c>
      <c r="H11" s="130"/>
      <c r="I11" s="43">
        <f>I12</f>
        <v>841.9</v>
      </c>
    </row>
    <row r="12" spans="1:12" ht="31.5" hidden="1" x14ac:dyDescent="0.2">
      <c r="A12" s="3" t="s">
        <v>0</v>
      </c>
      <c r="B12" s="5" t="s">
        <v>127</v>
      </c>
      <c r="C12" s="12">
        <v>908</v>
      </c>
      <c r="D12" s="12" t="s">
        <v>25</v>
      </c>
      <c r="E12" s="12" t="s">
        <v>36</v>
      </c>
      <c r="F12" s="12">
        <v>6110000</v>
      </c>
      <c r="G12" s="30" t="s">
        <v>0</v>
      </c>
      <c r="H12" s="131"/>
      <c r="I12" s="31">
        <f>I13</f>
        <v>841.9</v>
      </c>
    </row>
    <row r="13" spans="1:12" ht="15.75" hidden="1" x14ac:dyDescent="0.2">
      <c r="A13" s="3" t="s">
        <v>0</v>
      </c>
      <c r="B13" s="5" t="s">
        <v>128</v>
      </c>
      <c r="C13" s="12">
        <v>908</v>
      </c>
      <c r="D13" s="12" t="s">
        <v>25</v>
      </c>
      <c r="E13" s="12" t="s">
        <v>36</v>
      </c>
      <c r="F13" s="12">
        <v>6110010</v>
      </c>
      <c r="G13" s="30" t="s">
        <v>0</v>
      </c>
      <c r="H13" s="131"/>
      <c r="I13" s="31">
        <f>I14</f>
        <v>841.9</v>
      </c>
    </row>
    <row r="14" spans="1:12" ht="63" hidden="1" x14ac:dyDescent="0.2">
      <c r="A14" s="32" t="s">
        <v>0</v>
      </c>
      <c r="B14" s="5" t="s">
        <v>26</v>
      </c>
      <c r="C14" s="12">
        <v>908</v>
      </c>
      <c r="D14" s="12" t="s">
        <v>25</v>
      </c>
      <c r="E14" s="12" t="s">
        <v>36</v>
      </c>
      <c r="F14" s="12">
        <v>6110010</v>
      </c>
      <c r="G14" s="30" t="s">
        <v>27</v>
      </c>
      <c r="H14" s="131"/>
      <c r="I14" s="31">
        <f>I15</f>
        <v>841.9</v>
      </c>
    </row>
    <row r="15" spans="1:12" ht="17.25" hidden="1" customHeight="1" x14ac:dyDescent="0.2">
      <c r="A15" s="3" t="s">
        <v>0</v>
      </c>
      <c r="B15" s="8" t="s">
        <v>41</v>
      </c>
      <c r="C15" s="12">
        <v>908</v>
      </c>
      <c r="D15" s="36" t="s">
        <v>25</v>
      </c>
      <c r="E15" s="36" t="s">
        <v>36</v>
      </c>
      <c r="F15" s="36">
        <v>6110010</v>
      </c>
      <c r="G15" s="30" t="s">
        <v>42</v>
      </c>
      <c r="H15" s="132"/>
      <c r="I15" s="38">
        <v>841.9</v>
      </c>
    </row>
    <row r="16" spans="1:12" ht="47.25" x14ac:dyDescent="0.2">
      <c r="A16" s="34" t="s">
        <v>0</v>
      </c>
      <c r="B16" s="11" t="s">
        <v>75</v>
      </c>
      <c r="C16" s="54">
        <v>901</v>
      </c>
      <c r="D16" s="22" t="s">
        <v>25</v>
      </c>
      <c r="E16" s="22" t="s">
        <v>37</v>
      </c>
      <c r="F16" s="22" t="s">
        <v>0</v>
      </c>
      <c r="G16" s="84" t="s">
        <v>0</v>
      </c>
      <c r="H16" s="158">
        <v>3326</v>
      </c>
      <c r="I16" s="159">
        <v>4510</v>
      </c>
      <c r="J16" s="159">
        <v>3992</v>
      </c>
      <c r="K16" s="159">
        <f>H16/I16*100</f>
        <v>73.747228381374725</v>
      </c>
      <c r="L16" s="160">
        <f>SUM(J16/I16*100)</f>
        <v>88.514412416851442</v>
      </c>
    </row>
    <row r="17" spans="1:12" ht="18.75" hidden="1" customHeight="1" x14ac:dyDescent="0.2">
      <c r="A17" s="3" t="s">
        <v>0</v>
      </c>
      <c r="B17" s="6" t="s">
        <v>45</v>
      </c>
      <c r="C17" s="12">
        <v>901</v>
      </c>
      <c r="D17" s="42" t="s">
        <v>25</v>
      </c>
      <c r="E17" s="42" t="s">
        <v>37</v>
      </c>
      <c r="F17" s="42">
        <v>6100000</v>
      </c>
      <c r="G17" s="30" t="s">
        <v>0</v>
      </c>
      <c r="H17" s="130"/>
      <c r="I17" s="43">
        <f>I18</f>
        <v>2231.6999999999998</v>
      </c>
    </row>
    <row r="18" spans="1:12" ht="31.5" hidden="1" x14ac:dyDescent="0.2">
      <c r="A18" s="32" t="s">
        <v>0</v>
      </c>
      <c r="B18" s="5" t="s">
        <v>77</v>
      </c>
      <c r="C18" s="12">
        <v>901</v>
      </c>
      <c r="D18" s="12" t="s">
        <v>25</v>
      </c>
      <c r="E18" s="12" t="s">
        <v>37</v>
      </c>
      <c r="F18" s="12">
        <v>6120000</v>
      </c>
      <c r="G18" s="30" t="s">
        <v>0</v>
      </c>
      <c r="H18" s="131"/>
      <c r="I18" s="31">
        <f>I19+I22</f>
        <v>2231.6999999999998</v>
      </c>
    </row>
    <row r="19" spans="1:12" ht="15.75" hidden="1" x14ac:dyDescent="0.2">
      <c r="A19" s="32" t="s">
        <v>0</v>
      </c>
      <c r="B19" s="5" t="s">
        <v>78</v>
      </c>
      <c r="C19" s="12">
        <v>901</v>
      </c>
      <c r="D19" s="12" t="s">
        <v>25</v>
      </c>
      <c r="E19" s="12" t="s">
        <v>37</v>
      </c>
      <c r="F19" s="12">
        <v>6120010</v>
      </c>
      <c r="G19" s="30" t="s">
        <v>0</v>
      </c>
      <c r="H19" s="131"/>
      <c r="I19" s="31">
        <f>I20</f>
        <v>765.4</v>
      </c>
    </row>
    <row r="20" spans="1:12" ht="20.25" hidden="1" customHeight="1" x14ac:dyDescent="0.2">
      <c r="A20" s="3" t="s">
        <v>0</v>
      </c>
      <c r="B20" s="5" t="s">
        <v>26</v>
      </c>
      <c r="C20" s="12">
        <v>901</v>
      </c>
      <c r="D20" s="12" t="s">
        <v>25</v>
      </c>
      <c r="E20" s="12" t="s">
        <v>37</v>
      </c>
      <c r="F20" s="12">
        <v>6120010</v>
      </c>
      <c r="G20" s="30" t="s">
        <v>27</v>
      </c>
      <c r="H20" s="131"/>
      <c r="I20" s="31">
        <f>I21</f>
        <v>765.4</v>
      </c>
    </row>
    <row r="21" spans="1:12" ht="17.25" hidden="1" customHeight="1" x14ac:dyDescent="0.2">
      <c r="A21" s="3" t="s">
        <v>0</v>
      </c>
      <c r="B21" s="5" t="s">
        <v>41</v>
      </c>
      <c r="C21" s="12">
        <v>901</v>
      </c>
      <c r="D21" s="12" t="s">
        <v>25</v>
      </c>
      <c r="E21" s="12" t="s">
        <v>37</v>
      </c>
      <c r="F21" s="12">
        <v>6120010</v>
      </c>
      <c r="G21" s="30" t="s">
        <v>42</v>
      </c>
      <c r="H21" s="131"/>
      <c r="I21" s="31">
        <v>765.4</v>
      </c>
    </row>
    <row r="22" spans="1:12" ht="15.75" hidden="1" x14ac:dyDescent="0.2">
      <c r="A22" s="32" t="s">
        <v>0</v>
      </c>
      <c r="B22" s="5" t="s">
        <v>79</v>
      </c>
      <c r="C22" s="12">
        <v>901</v>
      </c>
      <c r="D22" s="12" t="s">
        <v>25</v>
      </c>
      <c r="E22" s="12" t="s">
        <v>37</v>
      </c>
      <c r="F22" s="12">
        <v>6120040</v>
      </c>
      <c r="G22" s="30" t="s">
        <v>0</v>
      </c>
      <c r="H22" s="131"/>
      <c r="I22" s="31">
        <f>I23+I26+I28</f>
        <v>1466.3</v>
      </c>
    </row>
    <row r="23" spans="1:12" ht="63" hidden="1" x14ac:dyDescent="0.2">
      <c r="A23" s="32" t="s">
        <v>0</v>
      </c>
      <c r="B23" s="5" t="s">
        <v>26</v>
      </c>
      <c r="C23" s="12">
        <v>901</v>
      </c>
      <c r="D23" s="12" t="s">
        <v>25</v>
      </c>
      <c r="E23" s="12" t="s">
        <v>37</v>
      </c>
      <c r="F23" s="12">
        <v>6120040</v>
      </c>
      <c r="G23" s="30" t="s">
        <v>27</v>
      </c>
      <c r="H23" s="131"/>
      <c r="I23" s="31">
        <f>I24+I25</f>
        <v>965.3</v>
      </c>
    </row>
    <row r="24" spans="1:12" ht="18" hidden="1" customHeight="1" x14ac:dyDescent="0.2">
      <c r="A24" s="3" t="s">
        <v>0</v>
      </c>
      <c r="B24" s="5" t="s">
        <v>41</v>
      </c>
      <c r="C24" s="12">
        <v>901</v>
      </c>
      <c r="D24" s="12" t="s">
        <v>25</v>
      </c>
      <c r="E24" s="12" t="s">
        <v>37</v>
      </c>
      <c r="F24" s="12">
        <v>6120040</v>
      </c>
      <c r="G24" s="30" t="s">
        <v>42</v>
      </c>
      <c r="H24" s="131"/>
      <c r="I24" s="31">
        <v>954.5</v>
      </c>
    </row>
    <row r="25" spans="1:12" ht="31.5" hidden="1" x14ac:dyDescent="0.2">
      <c r="A25" s="3" t="s">
        <v>0</v>
      </c>
      <c r="B25" s="5" t="s">
        <v>43</v>
      </c>
      <c r="C25" s="12">
        <v>901</v>
      </c>
      <c r="D25" s="12" t="s">
        <v>25</v>
      </c>
      <c r="E25" s="12" t="s">
        <v>37</v>
      </c>
      <c r="F25" s="12">
        <v>6120040</v>
      </c>
      <c r="G25" s="30" t="s">
        <v>44</v>
      </c>
      <c r="H25" s="131"/>
      <c r="I25" s="31">
        <v>10.8</v>
      </c>
    </row>
    <row r="26" spans="1:12" ht="31.5" hidden="1" x14ac:dyDescent="0.2">
      <c r="A26" s="32" t="s">
        <v>0</v>
      </c>
      <c r="B26" s="5" t="s">
        <v>11</v>
      </c>
      <c r="C26" s="12">
        <v>901</v>
      </c>
      <c r="D26" s="12" t="s">
        <v>25</v>
      </c>
      <c r="E26" s="12" t="s">
        <v>37</v>
      </c>
      <c r="F26" s="12">
        <v>6120040</v>
      </c>
      <c r="G26" s="30" t="s">
        <v>12</v>
      </c>
      <c r="H26" s="131"/>
      <c r="I26" s="31">
        <f>I27</f>
        <v>494</v>
      </c>
    </row>
    <row r="27" spans="1:12" ht="31.5" hidden="1" x14ac:dyDescent="0.2">
      <c r="A27" s="3" t="s">
        <v>0</v>
      </c>
      <c r="B27" s="5" t="s">
        <v>13</v>
      </c>
      <c r="C27" s="12">
        <v>901</v>
      </c>
      <c r="D27" s="12" t="s">
        <v>25</v>
      </c>
      <c r="E27" s="12" t="s">
        <v>37</v>
      </c>
      <c r="F27" s="12">
        <v>6120040</v>
      </c>
      <c r="G27" s="30" t="s">
        <v>14</v>
      </c>
      <c r="H27" s="131"/>
      <c r="I27" s="31">
        <v>494</v>
      </c>
    </row>
    <row r="28" spans="1:12" ht="15.75" hidden="1" x14ac:dyDescent="0.2">
      <c r="A28" s="3" t="s">
        <v>0</v>
      </c>
      <c r="B28" s="5" t="s">
        <v>30</v>
      </c>
      <c r="C28" s="12">
        <v>901</v>
      </c>
      <c r="D28" s="12" t="s">
        <v>25</v>
      </c>
      <c r="E28" s="12" t="s">
        <v>37</v>
      </c>
      <c r="F28" s="12">
        <v>6120040</v>
      </c>
      <c r="G28" s="30" t="s">
        <v>31</v>
      </c>
      <c r="H28" s="131"/>
      <c r="I28" s="31">
        <f>I29</f>
        <v>7</v>
      </c>
    </row>
    <row r="29" spans="1:12" ht="18" hidden="1" customHeight="1" x14ac:dyDescent="0.2">
      <c r="A29" s="32" t="s">
        <v>0</v>
      </c>
      <c r="B29" s="8" t="s">
        <v>34</v>
      </c>
      <c r="C29" s="12">
        <v>901</v>
      </c>
      <c r="D29" s="36" t="s">
        <v>25</v>
      </c>
      <c r="E29" s="36" t="s">
        <v>37</v>
      </c>
      <c r="F29" s="36">
        <v>6120040</v>
      </c>
      <c r="G29" s="30" t="s">
        <v>35</v>
      </c>
      <c r="H29" s="132"/>
      <c r="I29" s="38">
        <v>7</v>
      </c>
    </row>
    <row r="30" spans="1:12" ht="47.25" x14ac:dyDescent="0.2">
      <c r="A30" s="34" t="s">
        <v>0</v>
      </c>
      <c r="B30" s="11" t="s">
        <v>129</v>
      </c>
      <c r="C30" s="54">
        <v>908</v>
      </c>
      <c r="D30" s="22" t="s">
        <v>25</v>
      </c>
      <c r="E30" s="22" t="s">
        <v>9</v>
      </c>
      <c r="F30" s="22" t="s">
        <v>0</v>
      </c>
      <c r="G30" s="84" t="s">
        <v>0</v>
      </c>
      <c r="H30" s="159">
        <v>29107</v>
      </c>
      <c r="I30" s="159">
        <v>35518.199999999997</v>
      </c>
      <c r="J30" s="159">
        <v>33539</v>
      </c>
      <c r="K30" s="159">
        <f>H30/I30*100</f>
        <v>81.94953573097736</v>
      </c>
      <c r="L30" s="160">
        <f>SUM(J30/I30*100)</f>
        <v>94.42764554510083</v>
      </c>
    </row>
    <row r="31" spans="1:12" ht="15.75" hidden="1" x14ac:dyDescent="0.2">
      <c r="A31" s="3" t="s">
        <v>0</v>
      </c>
      <c r="B31" s="6" t="s">
        <v>45</v>
      </c>
      <c r="C31" s="12">
        <v>908</v>
      </c>
      <c r="D31" s="42" t="s">
        <v>25</v>
      </c>
      <c r="E31" s="42" t="s">
        <v>9</v>
      </c>
      <c r="F31" s="42">
        <v>6100000</v>
      </c>
      <c r="G31" s="30" t="s">
        <v>0</v>
      </c>
      <c r="H31" s="130"/>
      <c r="I31" s="43">
        <f>I32</f>
        <v>20185.5</v>
      </c>
    </row>
    <row r="32" spans="1:12" ht="15.75" hidden="1" x14ac:dyDescent="0.2">
      <c r="A32" s="3"/>
      <c r="B32" s="5" t="s">
        <v>130</v>
      </c>
      <c r="C32" s="12">
        <v>908</v>
      </c>
      <c r="D32" s="12" t="s">
        <v>25</v>
      </c>
      <c r="E32" s="12" t="s">
        <v>9</v>
      </c>
      <c r="F32" s="12">
        <v>6160000</v>
      </c>
      <c r="G32" s="30"/>
      <c r="H32" s="131"/>
      <c r="I32" s="31">
        <f>I33+I42</f>
        <v>20185.5</v>
      </c>
    </row>
    <row r="33" spans="1:9" ht="15.75" hidden="1" x14ac:dyDescent="0.2">
      <c r="A33" s="3"/>
      <c r="B33" s="5" t="s">
        <v>79</v>
      </c>
      <c r="C33" s="12">
        <v>908</v>
      </c>
      <c r="D33" s="12" t="s">
        <v>25</v>
      </c>
      <c r="E33" s="12" t="s">
        <v>9</v>
      </c>
      <c r="F33" s="12">
        <v>6160040</v>
      </c>
      <c r="G33" s="30"/>
      <c r="H33" s="131"/>
      <c r="I33" s="31">
        <f>I34+I37+I39</f>
        <v>18891</v>
      </c>
    </row>
    <row r="34" spans="1:9" ht="63" hidden="1" x14ac:dyDescent="0.2">
      <c r="A34" s="3" t="s">
        <v>0</v>
      </c>
      <c r="B34" s="5" t="s">
        <v>26</v>
      </c>
      <c r="C34" s="12">
        <v>908</v>
      </c>
      <c r="D34" s="12" t="s">
        <v>25</v>
      </c>
      <c r="E34" s="12" t="s">
        <v>9</v>
      </c>
      <c r="F34" s="12">
        <v>6160040</v>
      </c>
      <c r="G34" s="30" t="s">
        <v>27</v>
      </c>
      <c r="H34" s="131"/>
      <c r="I34" s="31">
        <f>I35+I36</f>
        <v>14947.7</v>
      </c>
    </row>
    <row r="35" spans="1:9" ht="15.75" hidden="1" customHeight="1" x14ac:dyDescent="0.2">
      <c r="A35" s="33"/>
      <c r="B35" s="5" t="s">
        <v>41</v>
      </c>
      <c r="C35" s="12">
        <v>908</v>
      </c>
      <c r="D35" s="12" t="s">
        <v>25</v>
      </c>
      <c r="E35" s="12" t="s">
        <v>9</v>
      </c>
      <c r="F35" s="12">
        <v>6160040</v>
      </c>
      <c r="G35" s="30" t="s">
        <v>42</v>
      </c>
      <c r="H35" s="131"/>
      <c r="I35" s="31">
        <v>14939.5</v>
      </c>
    </row>
    <row r="36" spans="1:9" ht="31.5" hidden="1" x14ac:dyDescent="0.2">
      <c r="A36" s="33"/>
      <c r="B36" s="5" t="s">
        <v>43</v>
      </c>
      <c r="C36" s="12">
        <v>908</v>
      </c>
      <c r="D36" s="12" t="s">
        <v>25</v>
      </c>
      <c r="E36" s="12" t="s">
        <v>9</v>
      </c>
      <c r="F36" s="12">
        <v>6160040</v>
      </c>
      <c r="G36" s="30">
        <v>122</v>
      </c>
      <c r="H36" s="131"/>
      <c r="I36" s="31">
        <v>8.1999999999999993</v>
      </c>
    </row>
    <row r="37" spans="1:9" ht="31.5" hidden="1" x14ac:dyDescent="0.2">
      <c r="A37" s="32" t="s">
        <v>0</v>
      </c>
      <c r="B37" s="5" t="s">
        <v>11</v>
      </c>
      <c r="C37" s="12">
        <v>908</v>
      </c>
      <c r="D37" s="12" t="s">
        <v>25</v>
      </c>
      <c r="E37" s="12" t="s">
        <v>9</v>
      </c>
      <c r="F37" s="12">
        <v>6160040</v>
      </c>
      <c r="G37" s="30" t="s">
        <v>12</v>
      </c>
      <c r="H37" s="131"/>
      <c r="I37" s="31">
        <f>I38</f>
        <v>3563.3</v>
      </c>
    </row>
    <row r="38" spans="1:9" ht="31.5" hidden="1" x14ac:dyDescent="0.2">
      <c r="A38" s="3" t="s">
        <v>0</v>
      </c>
      <c r="B38" s="5" t="s">
        <v>13</v>
      </c>
      <c r="C38" s="12">
        <v>908</v>
      </c>
      <c r="D38" s="12" t="s">
        <v>25</v>
      </c>
      <c r="E38" s="12" t="s">
        <v>9</v>
      </c>
      <c r="F38" s="12">
        <v>6160040</v>
      </c>
      <c r="G38" s="30" t="s">
        <v>14</v>
      </c>
      <c r="H38" s="131"/>
      <c r="I38" s="31">
        <v>3563.3</v>
      </c>
    </row>
    <row r="39" spans="1:9" ht="15.75" hidden="1" x14ac:dyDescent="0.2">
      <c r="A39" s="32" t="s">
        <v>0</v>
      </c>
      <c r="B39" s="5" t="s">
        <v>30</v>
      </c>
      <c r="C39" s="12">
        <v>908</v>
      </c>
      <c r="D39" s="12" t="s">
        <v>25</v>
      </c>
      <c r="E39" s="12" t="s">
        <v>9</v>
      </c>
      <c r="F39" s="12">
        <v>6160040</v>
      </c>
      <c r="G39" s="30" t="s">
        <v>31</v>
      </c>
      <c r="H39" s="131"/>
      <c r="I39" s="31">
        <f>I40+I41</f>
        <v>380</v>
      </c>
    </row>
    <row r="40" spans="1:9" ht="15.75" hidden="1" x14ac:dyDescent="0.2">
      <c r="A40" s="32" t="s">
        <v>0</v>
      </c>
      <c r="B40" s="5" t="s">
        <v>32</v>
      </c>
      <c r="C40" s="12">
        <v>908</v>
      </c>
      <c r="D40" s="12" t="s">
        <v>25</v>
      </c>
      <c r="E40" s="12" t="s">
        <v>9</v>
      </c>
      <c r="F40" s="12">
        <v>6160040</v>
      </c>
      <c r="G40" s="30">
        <v>851</v>
      </c>
      <c r="H40" s="131"/>
      <c r="I40" s="31">
        <v>260</v>
      </c>
    </row>
    <row r="41" spans="1:9" ht="15.75" hidden="1" x14ac:dyDescent="0.2">
      <c r="A41" s="3" t="s">
        <v>0</v>
      </c>
      <c r="B41" s="5" t="s">
        <v>34</v>
      </c>
      <c r="C41" s="12">
        <v>908</v>
      </c>
      <c r="D41" s="12" t="s">
        <v>25</v>
      </c>
      <c r="E41" s="12" t="s">
        <v>9</v>
      </c>
      <c r="F41" s="12">
        <v>6160040</v>
      </c>
      <c r="G41" s="30" t="s">
        <v>35</v>
      </c>
      <c r="H41" s="131"/>
      <c r="I41" s="31">
        <v>120</v>
      </c>
    </row>
    <row r="42" spans="1:9" ht="47.25" hidden="1" x14ac:dyDescent="0.2">
      <c r="A42" s="3" t="s">
        <v>0</v>
      </c>
      <c r="B42" s="5" t="s">
        <v>131</v>
      </c>
      <c r="C42" s="12">
        <v>908</v>
      </c>
      <c r="D42" s="12" t="s">
        <v>25</v>
      </c>
      <c r="E42" s="12" t="s">
        <v>9</v>
      </c>
      <c r="F42" s="12">
        <v>6160042</v>
      </c>
      <c r="G42" s="30"/>
      <c r="H42" s="131"/>
      <c r="I42" s="31">
        <f>I43</f>
        <v>1294.5</v>
      </c>
    </row>
    <row r="43" spans="1:9" ht="63" hidden="1" x14ac:dyDescent="0.2">
      <c r="A43" s="3" t="s">
        <v>0</v>
      </c>
      <c r="B43" s="5" t="s">
        <v>26</v>
      </c>
      <c r="C43" s="12">
        <v>908</v>
      </c>
      <c r="D43" s="12" t="s">
        <v>25</v>
      </c>
      <c r="E43" s="12" t="s">
        <v>9</v>
      </c>
      <c r="F43" s="12">
        <v>6160042</v>
      </c>
      <c r="G43" s="30" t="s">
        <v>27</v>
      </c>
      <c r="H43" s="131"/>
      <c r="I43" s="31">
        <f>I44</f>
        <v>1294.5</v>
      </c>
    </row>
    <row r="44" spans="1:9" ht="31.5" hidden="1" x14ac:dyDescent="0.2">
      <c r="A44" s="14" t="s">
        <v>0</v>
      </c>
      <c r="B44" s="5" t="s">
        <v>41</v>
      </c>
      <c r="C44" s="12">
        <v>908</v>
      </c>
      <c r="D44" s="12" t="s">
        <v>25</v>
      </c>
      <c r="E44" s="12" t="s">
        <v>9</v>
      </c>
      <c r="F44" s="12">
        <v>6160042</v>
      </c>
      <c r="G44" s="30" t="s">
        <v>42</v>
      </c>
      <c r="H44" s="131"/>
      <c r="I44" s="31">
        <v>1294.5</v>
      </c>
    </row>
    <row r="45" spans="1:9" ht="110.25" hidden="1" x14ac:dyDescent="0.2">
      <c r="A45" s="15"/>
      <c r="B45" s="13" t="s">
        <v>163</v>
      </c>
      <c r="C45" s="12">
        <v>908</v>
      </c>
      <c r="D45" s="4" t="s">
        <v>25</v>
      </c>
      <c r="E45" s="12" t="s">
        <v>9</v>
      </c>
      <c r="F45" s="12" t="s">
        <v>164</v>
      </c>
      <c r="G45" s="30"/>
      <c r="H45" s="131"/>
      <c r="I45" s="31">
        <f>I46</f>
        <v>400</v>
      </c>
    </row>
    <row r="46" spans="1:9" ht="110.25" hidden="1" x14ac:dyDescent="0.2">
      <c r="A46" s="15"/>
      <c r="B46" s="13" t="s">
        <v>135</v>
      </c>
      <c r="C46" s="16">
        <v>908</v>
      </c>
      <c r="D46" s="17" t="s">
        <v>25</v>
      </c>
      <c r="E46" s="12" t="s">
        <v>9</v>
      </c>
      <c r="F46" s="16" t="s">
        <v>136</v>
      </c>
      <c r="G46" s="29"/>
      <c r="H46" s="133"/>
      <c r="I46" s="18">
        <f>I47</f>
        <v>400</v>
      </c>
    </row>
    <row r="47" spans="1:9" ht="110.25" hidden="1" x14ac:dyDescent="0.2">
      <c r="A47" s="15"/>
      <c r="B47" s="13" t="s">
        <v>137</v>
      </c>
      <c r="C47" s="12">
        <v>908</v>
      </c>
      <c r="D47" s="4" t="s">
        <v>25</v>
      </c>
      <c r="E47" s="12" t="s">
        <v>9</v>
      </c>
      <c r="F47" s="12" t="s">
        <v>138</v>
      </c>
      <c r="G47" s="30"/>
      <c r="H47" s="131"/>
      <c r="I47" s="31">
        <f>I48</f>
        <v>400</v>
      </c>
    </row>
    <row r="48" spans="1:9" ht="110.25" hidden="1" x14ac:dyDescent="0.2">
      <c r="A48" s="15"/>
      <c r="B48" s="13" t="s">
        <v>11</v>
      </c>
      <c r="C48" s="12">
        <v>908</v>
      </c>
      <c r="D48" s="4" t="s">
        <v>25</v>
      </c>
      <c r="E48" s="12" t="s">
        <v>9</v>
      </c>
      <c r="F48" s="12" t="s">
        <v>138</v>
      </c>
      <c r="G48" s="30">
        <v>200</v>
      </c>
      <c r="H48" s="131"/>
      <c r="I48" s="31">
        <f>I49</f>
        <v>400</v>
      </c>
    </row>
    <row r="49" spans="1:12" ht="110.25" hidden="1" x14ac:dyDescent="0.2">
      <c r="A49" s="15"/>
      <c r="B49" s="19" t="s">
        <v>13</v>
      </c>
      <c r="C49" s="12">
        <v>908</v>
      </c>
      <c r="D49" s="20" t="s">
        <v>25</v>
      </c>
      <c r="E49" s="36" t="s">
        <v>9</v>
      </c>
      <c r="F49" s="36" t="s">
        <v>138</v>
      </c>
      <c r="G49" s="30">
        <v>244</v>
      </c>
      <c r="H49" s="132"/>
      <c r="I49" s="38">
        <v>400</v>
      </c>
    </row>
    <row r="50" spans="1:12" ht="31.5" customHeight="1" x14ac:dyDescent="0.2">
      <c r="A50" s="7" t="s">
        <v>0</v>
      </c>
      <c r="B50" s="11" t="s">
        <v>62</v>
      </c>
      <c r="C50" s="54">
        <v>903</v>
      </c>
      <c r="D50" s="22" t="s">
        <v>25</v>
      </c>
      <c r="E50" s="22" t="s">
        <v>38</v>
      </c>
      <c r="F50" s="22" t="s">
        <v>0</v>
      </c>
      <c r="G50" s="84" t="s">
        <v>0</v>
      </c>
      <c r="H50" s="158">
        <v>9391.4</v>
      </c>
      <c r="I50" s="159">
        <v>13000.8</v>
      </c>
      <c r="J50" s="159">
        <v>10657.9</v>
      </c>
      <c r="K50" s="159">
        <f>H50/I50*100</f>
        <v>72.237093101962955</v>
      </c>
      <c r="L50" s="160">
        <f>SUM(J50/I50*100)</f>
        <v>81.978801304535111</v>
      </c>
    </row>
    <row r="51" spans="1:12" ht="31.5" hidden="1" x14ac:dyDescent="0.2">
      <c r="A51" s="34" t="s">
        <v>0</v>
      </c>
      <c r="B51" s="70" t="s">
        <v>94</v>
      </c>
      <c r="C51" s="35">
        <v>903</v>
      </c>
      <c r="D51" s="42" t="s">
        <v>25</v>
      </c>
      <c r="E51" s="42" t="s">
        <v>38</v>
      </c>
      <c r="F51" s="42">
        <v>6500000</v>
      </c>
      <c r="G51" s="30" t="s">
        <v>0</v>
      </c>
      <c r="H51" s="130"/>
      <c r="I51" s="43">
        <v>3734</v>
      </c>
    </row>
    <row r="52" spans="1:12" ht="31.5" hidden="1" x14ac:dyDescent="0.2">
      <c r="A52" s="34" t="s">
        <v>0</v>
      </c>
      <c r="B52" s="9" t="s">
        <v>95</v>
      </c>
      <c r="C52" s="35">
        <v>903</v>
      </c>
      <c r="D52" s="12" t="s">
        <v>25</v>
      </c>
      <c r="E52" s="12" t="s">
        <v>38</v>
      </c>
      <c r="F52" s="12">
        <v>6550000</v>
      </c>
      <c r="G52" s="30" t="s">
        <v>0</v>
      </c>
      <c r="H52" s="131"/>
      <c r="I52" s="31">
        <v>3734</v>
      </c>
    </row>
    <row r="53" spans="1:12" ht="15.75" hidden="1" x14ac:dyDescent="0.2">
      <c r="A53" s="3" t="s">
        <v>0</v>
      </c>
      <c r="B53" s="6" t="s">
        <v>40</v>
      </c>
      <c r="C53" s="12">
        <v>903</v>
      </c>
      <c r="D53" s="12" t="s">
        <v>25</v>
      </c>
      <c r="E53" s="12" t="s">
        <v>38</v>
      </c>
      <c r="F53" s="12">
        <v>6550140</v>
      </c>
      <c r="G53" s="30" t="s">
        <v>0</v>
      </c>
      <c r="H53" s="131"/>
      <c r="I53" s="31">
        <v>3734</v>
      </c>
    </row>
    <row r="54" spans="1:12" ht="63" hidden="1" x14ac:dyDescent="0.2">
      <c r="A54" s="3" t="s">
        <v>0</v>
      </c>
      <c r="B54" s="5" t="s">
        <v>26</v>
      </c>
      <c r="C54" s="12">
        <v>903</v>
      </c>
      <c r="D54" s="12" t="s">
        <v>25</v>
      </c>
      <c r="E54" s="12" t="s">
        <v>38</v>
      </c>
      <c r="F54" s="12">
        <v>6550140</v>
      </c>
      <c r="G54" s="30" t="s">
        <v>27</v>
      </c>
      <c r="H54" s="131"/>
      <c r="I54" s="31">
        <v>3186</v>
      </c>
    </row>
    <row r="55" spans="1:12" ht="31.5" hidden="1" x14ac:dyDescent="0.2">
      <c r="A55" s="32" t="s">
        <v>0</v>
      </c>
      <c r="B55" s="5" t="s">
        <v>41</v>
      </c>
      <c r="C55" s="12">
        <v>903</v>
      </c>
      <c r="D55" s="12" t="s">
        <v>25</v>
      </c>
      <c r="E55" s="12" t="s">
        <v>38</v>
      </c>
      <c r="F55" s="12">
        <v>6550140</v>
      </c>
      <c r="G55" s="30" t="s">
        <v>42</v>
      </c>
      <c r="H55" s="131"/>
      <c r="I55" s="31">
        <v>3183.5</v>
      </c>
    </row>
    <row r="56" spans="1:12" ht="31.5" hidden="1" x14ac:dyDescent="0.2">
      <c r="A56" s="32" t="s">
        <v>0</v>
      </c>
      <c r="B56" s="5" t="s">
        <v>43</v>
      </c>
      <c r="C56" s="12">
        <v>903</v>
      </c>
      <c r="D56" s="12" t="s">
        <v>25</v>
      </c>
      <c r="E56" s="12" t="s">
        <v>38</v>
      </c>
      <c r="F56" s="12">
        <v>6550140</v>
      </c>
      <c r="G56" s="30" t="s">
        <v>44</v>
      </c>
      <c r="H56" s="131"/>
      <c r="I56" s="31">
        <v>2.5</v>
      </c>
    </row>
    <row r="57" spans="1:12" ht="31.5" hidden="1" x14ac:dyDescent="0.2">
      <c r="A57" s="3" t="s">
        <v>0</v>
      </c>
      <c r="B57" s="5" t="s">
        <v>11</v>
      </c>
      <c r="C57" s="12">
        <v>903</v>
      </c>
      <c r="D57" s="12" t="s">
        <v>25</v>
      </c>
      <c r="E57" s="12" t="s">
        <v>38</v>
      </c>
      <c r="F57" s="12">
        <v>6550140</v>
      </c>
      <c r="G57" s="30" t="s">
        <v>12</v>
      </c>
      <c r="H57" s="131"/>
      <c r="I57" s="31">
        <v>538.79999999999995</v>
      </c>
    </row>
    <row r="58" spans="1:12" ht="31.5" hidden="1" x14ac:dyDescent="0.2">
      <c r="A58" s="3" t="s">
        <v>0</v>
      </c>
      <c r="B58" s="5" t="s">
        <v>13</v>
      </c>
      <c r="C58" s="12">
        <v>903</v>
      </c>
      <c r="D58" s="12" t="s">
        <v>25</v>
      </c>
      <c r="E58" s="12" t="s">
        <v>38</v>
      </c>
      <c r="F58" s="12">
        <v>6550140</v>
      </c>
      <c r="G58" s="30" t="s">
        <v>14</v>
      </c>
      <c r="H58" s="131"/>
      <c r="I58" s="31">
        <v>538.79999999999995</v>
      </c>
    </row>
    <row r="59" spans="1:12" ht="15.75" hidden="1" x14ac:dyDescent="0.2">
      <c r="A59" s="3" t="s">
        <v>0</v>
      </c>
      <c r="B59" s="5" t="s">
        <v>30</v>
      </c>
      <c r="C59" s="12">
        <v>903</v>
      </c>
      <c r="D59" s="12" t="s">
        <v>25</v>
      </c>
      <c r="E59" s="12" t="s">
        <v>38</v>
      </c>
      <c r="F59" s="12">
        <v>6550140</v>
      </c>
      <c r="G59" s="30" t="s">
        <v>31</v>
      </c>
      <c r="H59" s="131"/>
      <c r="I59" s="31">
        <v>9.1999999999999993</v>
      </c>
    </row>
    <row r="60" spans="1:12" ht="15.75" hidden="1" x14ac:dyDescent="0.2">
      <c r="A60" s="3" t="s">
        <v>0</v>
      </c>
      <c r="B60" s="5" t="s">
        <v>32</v>
      </c>
      <c r="C60" s="12">
        <v>903</v>
      </c>
      <c r="D60" s="12" t="s">
        <v>25</v>
      </c>
      <c r="E60" s="12" t="s">
        <v>38</v>
      </c>
      <c r="F60" s="12">
        <v>6550140</v>
      </c>
      <c r="G60" s="30" t="s">
        <v>33</v>
      </c>
      <c r="H60" s="131"/>
      <c r="I60" s="31">
        <v>2.1</v>
      </c>
    </row>
    <row r="61" spans="1:12" ht="20.25" hidden="1" customHeight="1" x14ac:dyDescent="0.2">
      <c r="A61" s="3" t="s">
        <v>0</v>
      </c>
      <c r="B61" s="5" t="s">
        <v>34</v>
      </c>
      <c r="C61" s="12">
        <v>903</v>
      </c>
      <c r="D61" s="12" t="s">
        <v>25</v>
      </c>
      <c r="E61" s="12" t="s">
        <v>38</v>
      </c>
      <c r="F61" s="12">
        <v>6550140</v>
      </c>
      <c r="G61" s="30" t="s">
        <v>35</v>
      </c>
      <c r="H61" s="131"/>
      <c r="I61" s="31">
        <v>7.1</v>
      </c>
    </row>
    <row r="62" spans="1:12" ht="15.75" hidden="1" x14ac:dyDescent="0.2">
      <c r="A62" s="3"/>
      <c r="B62" s="5" t="s">
        <v>45</v>
      </c>
      <c r="C62" s="12">
        <v>906</v>
      </c>
      <c r="D62" s="12" t="s">
        <v>25</v>
      </c>
      <c r="E62" s="12" t="s">
        <v>38</v>
      </c>
      <c r="F62" s="12">
        <v>6100000</v>
      </c>
      <c r="G62" s="30" t="s">
        <v>0</v>
      </c>
      <c r="H62" s="131"/>
      <c r="I62" s="31">
        <v>1882.1</v>
      </c>
    </row>
    <row r="63" spans="1:12" ht="15.75" hidden="1" x14ac:dyDescent="0.2">
      <c r="A63" s="3"/>
      <c r="B63" s="5" t="s">
        <v>124</v>
      </c>
      <c r="C63" s="12">
        <v>906</v>
      </c>
      <c r="D63" s="12" t="s">
        <v>25</v>
      </c>
      <c r="E63" s="12" t="s">
        <v>38</v>
      </c>
      <c r="F63" s="12">
        <v>6140000</v>
      </c>
      <c r="G63" s="30" t="s">
        <v>0</v>
      </c>
      <c r="H63" s="131"/>
      <c r="I63" s="31">
        <v>1882.1</v>
      </c>
    </row>
    <row r="64" spans="1:12" ht="31.5" hidden="1" x14ac:dyDescent="0.2">
      <c r="A64" s="3"/>
      <c r="B64" s="5" t="s">
        <v>125</v>
      </c>
      <c r="C64" s="12">
        <v>906</v>
      </c>
      <c r="D64" s="12" t="s">
        <v>25</v>
      </c>
      <c r="E64" s="12" t="s">
        <v>38</v>
      </c>
      <c r="F64" s="12">
        <v>6140010</v>
      </c>
      <c r="G64" s="30" t="s">
        <v>0</v>
      </c>
      <c r="H64" s="131"/>
      <c r="I64" s="31">
        <v>1133.5999999999999</v>
      </c>
    </row>
    <row r="65" spans="1:12" ht="63" hidden="1" x14ac:dyDescent="0.2">
      <c r="A65" s="3"/>
      <c r="B65" s="5" t="s">
        <v>26</v>
      </c>
      <c r="C65" s="12">
        <v>906</v>
      </c>
      <c r="D65" s="12" t="s">
        <v>25</v>
      </c>
      <c r="E65" s="12" t="s">
        <v>38</v>
      </c>
      <c r="F65" s="12">
        <v>6140010</v>
      </c>
      <c r="G65" s="30" t="s">
        <v>27</v>
      </c>
      <c r="H65" s="131"/>
      <c r="I65" s="31">
        <v>1133.5999999999999</v>
      </c>
    </row>
    <row r="66" spans="1:12" ht="31.5" hidden="1" x14ac:dyDescent="0.2">
      <c r="A66" s="3"/>
      <c r="B66" s="5" t="s">
        <v>41</v>
      </c>
      <c r="C66" s="12">
        <v>906</v>
      </c>
      <c r="D66" s="12" t="s">
        <v>25</v>
      </c>
      <c r="E66" s="12" t="s">
        <v>38</v>
      </c>
      <c r="F66" s="12">
        <v>6140010</v>
      </c>
      <c r="G66" s="30" t="s">
        <v>42</v>
      </c>
      <c r="H66" s="131"/>
      <c r="I66" s="31">
        <v>1133.5999999999999</v>
      </c>
    </row>
    <row r="67" spans="1:12" ht="15.75" hidden="1" x14ac:dyDescent="0.2">
      <c r="A67" s="3"/>
      <c r="B67" s="5" t="s">
        <v>40</v>
      </c>
      <c r="C67" s="12">
        <v>906</v>
      </c>
      <c r="D67" s="12" t="s">
        <v>25</v>
      </c>
      <c r="E67" s="12" t="s">
        <v>38</v>
      </c>
      <c r="F67" s="12">
        <v>6140040</v>
      </c>
      <c r="G67" s="30" t="s">
        <v>0</v>
      </c>
      <c r="H67" s="131"/>
      <c r="I67" s="31">
        <v>355.09999999999997</v>
      </c>
    </row>
    <row r="68" spans="1:12" ht="63" hidden="1" x14ac:dyDescent="0.2">
      <c r="A68" s="3"/>
      <c r="B68" s="5" t="s">
        <v>26</v>
      </c>
      <c r="C68" s="12">
        <v>906</v>
      </c>
      <c r="D68" s="12" t="s">
        <v>25</v>
      </c>
      <c r="E68" s="12" t="s">
        <v>38</v>
      </c>
      <c r="F68" s="12">
        <v>6140040</v>
      </c>
      <c r="G68" s="30" t="s">
        <v>27</v>
      </c>
      <c r="H68" s="131"/>
      <c r="I68" s="31">
        <v>309.89999999999998</v>
      </c>
    </row>
    <row r="69" spans="1:12" ht="31.5" hidden="1" x14ac:dyDescent="0.2">
      <c r="A69" s="3"/>
      <c r="B69" s="5" t="s">
        <v>41</v>
      </c>
      <c r="C69" s="12">
        <v>906</v>
      </c>
      <c r="D69" s="12" t="s">
        <v>25</v>
      </c>
      <c r="E69" s="12" t="s">
        <v>38</v>
      </c>
      <c r="F69" s="12">
        <v>6140040</v>
      </c>
      <c r="G69" s="30">
        <v>121</v>
      </c>
      <c r="H69" s="131"/>
      <c r="I69" s="31">
        <v>309.89999999999998</v>
      </c>
    </row>
    <row r="70" spans="1:12" ht="31.5" hidden="1" x14ac:dyDescent="0.2">
      <c r="A70" s="3"/>
      <c r="B70" s="5" t="s">
        <v>11</v>
      </c>
      <c r="C70" s="12">
        <v>906</v>
      </c>
      <c r="D70" s="12" t="s">
        <v>25</v>
      </c>
      <c r="E70" s="12" t="s">
        <v>38</v>
      </c>
      <c r="F70" s="12">
        <v>6140040</v>
      </c>
      <c r="G70" s="30" t="s">
        <v>12</v>
      </c>
      <c r="H70" s="131"/>
      <c r="I70" s="31">
        <v>43.2</v>
      </c>
    </row>
    <row r="71" spans="1:12" ht="31.5" hidden="1" x14ac:dyDescent="0.2">
      <c r="A71" s="3"/>
      <c r="B71" s="5" t="s">
        <v>13</v>
      </c>
      <c r="C71" s="12">
        <v>906</v>
      </c>
      <c r="D71" s="12" t="s">
        <v>25</v>
      </c>
      <c r="E71" s="12" t="s">
        <v>38</v>
      </c>
      <c r="F71" s="12">
        <v>6140040</v>
      </c>
      <c r="G71" s="30" t="s">
        <v>14</v>
      </c>
      <c r="H71" s="131"/>
      <c r="I71" s="31">
        <v>43.2</v>
      </c>
    </row>
    <row r="72" spans="1:12" ht="15.75" hidden="1" x14ac:dyDescent="0.2">
      <c r="A72" s="3"/>
      <c r="B72" s="5" t="s">
        <v>30</v>
      </c>
      <c r="C72" s="12">
        <v>906</v>
      </c>
      <c r="D72" s="12" t="s">
        <v>25</v>
      </c>
      <c r="E72" s="12" t="s">
        <v>38</v>
      </c>
      <c r="F72" s="12">
        <v>6140040</v>
      </c>
      <c r="G72" s="30" t="s">
        <v>31</v>
      </c>
      <c r="H72" s="131"/>
      <c r="I72" s="31">
        <v>2</v>
      </c>
    </row>
    <row r="73" spans="1:12" ht="15.75" hidden="1" x14ac:dyDescent="0.2">
      <c r="A73" s="3"/>
      <c r="B73" s="5" t="s">
        <v>34</v>
      </c>
      <c r="C73" s="12">
        <v>906</v>
      </c>
      <c r="D73" s="12" t="s">
        <v>25</v>
      </c>
      <c r="E73" s="12" t="s">
        <v>38</v>
      </c>
      <c r="F73" s="12">
        <v>6140040</v>
      </c>
      <c r="G73" s="30" t="s">
        <v>35</v>
      </c>
      <c r="H73" s="131"/>
      <c r="I73" s="31">
        <v>2</v>
      </c>
    </row>
    <row r="74" spans="1:12" ht="31.5" hidden="1" x14ac:dyDescent="0.2">
      <c r="A74" s="3"/>
      <c r="B74" s="5" t="s">
        <v>126</v>
      </c>
      <c r="C74" s="12">
        <v>906</v>
      </c>
      <c r="D74" s="12" t="s">
        <v>25</v>
      </c>
      <c r="E74" s="12" t="s">
        <v>38</v>
      </c>
      <c r="F74" s="12">
        <v>6140041</v>
      </c>
      <c r="G74" s="30" t="s">
        <v>0</v>
      </c>
      <c r="H74" s="131"/>
      <c r="I74" s="31">
        <v>393.40000000000003</v>
      </c>
    </row>
    <row r="75" spans="1:12" ht="63" hidden="1" x14ac:dyDescent="0.2">
      <c r="A75" s="3"/>
      <c r="B75" s="5" t="s">
        <v>26</v>
      </c>
      <c r="C75" s="12">
        <v>906</v>
      </c>
      <c r="D75" s="12" t="s">
        <v>25</v>
      </c>
      <c r="E75" s="12" t="s">
        <v>38</v>
      </c>
      <c r="F75" s="12">
        <v>6140041</v>
      </c>
      <c r="G75" s="30" t="s">
        <v>27</v>
      </c>
      <c r="H75" s="131"/>
      <c r="I75" s="31">
        <v>371.8</v>
      </c>
    </row>
    <row r="76" spans="1:12" ht="31.5" hidden="1" x14ac:dyDescent="0.2">
      <c r="A76" s="3"/>
      <c r="B76" s="5" t="s">
        <v>41</v>
      </c>
      <c r="C76" s="12">
        <v>906</v>
      </c>
      <c r="D76" s="12" t="s">
        <v>25</v>
      </c>
      <c r="E76" s="12" t="s">
        <v>38</v>
      </c>
      <c r="F76" s="12">
        <v>6140041</v>
      </c>
      <c r="G76" s="30">
        <v>121</v>
      </c>
      <c r="H76" s="131"/>
      <c r="I76" s="31">
        <v>371.8</v>
      </c>
    </row>
    <row r="77" spans="1:12" ht="31.5" hidden="1" x14ac:dyDescent="0.2">
      <c r="A77" s="3"/>
      <c r="B77" s="5" t="s">
        <v>11</v>
      </c>
      <c r="C77" s="12">
        <v>906</v>
      </c>
      <c r="D77" s="12" t="s">
        <v>25</v>
      </c>
      <c r="E77" s="12" t="s">
        <v>38</v>
      </c>
      <c r="F77" s="12">
        <v>6140041</v>
      </c>
      <c r="G77" s="30" t="s">
        <v>12</v>
      </c>
      <c r="H77" s="131"/>
      <c r="I77" s="31">
        <v>21.6</v>
      </c>
    </row>
    <row r="78" spans="1:12" ht="31.5" hidden="1" x14ac:dyDescent="0.2">
      <c r="A78" s="3"/>
      <c r="B78" s="8" t="s">
        <v>13</v>
      </c>
      <c r="C78" s="12">
        <v>906</v>
      </c>
      <c r="D78" s="36" t="s">
        <v>25</v>
      </c>
      <c r="E78" s="36" t="s">
        <v>38</v>
      </c>
      <c r="F78" s="12">
        <v>6140041</v>
      </c>
      <c r="G78" s="30" t="s">
        <v>14</v>
      </c>
      <c r="H78" s="132"/>
      <c r="I78" s="38">
        <v>21.6</v>
      </c>
    </row>
    <row r="79" spans="1:12" ht="15.75" hidden="1" x14ac:dyDescent="0.2">
      <c r="A79" s="49"/>
      <c r="B79" s="23" t="s">
        <v>132</v>
      </c>
      <c r="C79" s="57">
        <v>908</v>
      </c>
      <c r="D79" s="25" t="s">
        <v>25</v>
      </c>
      <c r="E79" s="25" t="s">
        <v>15</v>
      </c>
      <c r="F79" s="58"/>
      <c r="G79" s="50"/>
      <c r="H79" s="134"/>
      <c r="I79" s="28"/>
      <c r="J79" s="80">
        <v>0</v>
      </c>
      <c r="K79" s="79">
        <f>SUM(J79-I79)</f>
        <v>0</v>
      </c>
      <c r="L79" s="78"/>
    </row>
    <row r="80" spans="1:12" ht="15.75" hidden="1" x14ac:dyDescent="0.2">
      <c r="A80" s="15"/>
      <c r="B80" s="71" t="s">
        <v>133</v>
      </c>
      <c r="C80" s="12">
        <v>908</v>
      </c>
      <c r="D80" s="72" t="s">
        <v>25</v>
      </c>
      <c r="E80" s="72" t="s">
        <v>15</v>
      </c>
      <c r="F80" s="12">
        <v>6150000</v>
      </c>
      <c r="G80" s="30"/>
      <c r="H80" s="130"/>
      <c r="I80" s="43">
        <f>I81+I84</f>
        <v>50</v>
      </c>
    </row>
    <row r="81" spans="1:12" ht="31.5" hidden="1" x14ac:dyDescent="0.2">
      <c r="A81" s="15"/>
      <c r="B81" s="13" t="s">
        <v>134</v>
      </c>
      <c r="C81" s="12">
        <v>908</v>
      </c>
      <c r="D81" s="4" t="s">
        <v>25</v>
      </c>
      <c r="E81" s="4" t="s">
        <v>15</v>
      </c>
      <c r="F81" s="12">
        <v>6150080</v>
      </c>
      <c r="G81" s="30"/>
      <c r="H81" s="131"/>
      <c r="I81" s="31">
        <f>I82</f>
        <v>40</v>
      </c>
    </row>
    <row r="82" spans="1:12" ht="31.5" hidden="1" x14ac:dyDescent="0.2">
      <c r="A82" s="15"/>
      <c r="B82" s="13" t="s">
        <v>11</v>
      </c>
      <c r="C82" s="12">
        <v>908</v>
      </c>
      <c r="D82" s="12" t="s">
        <v>25</v>
      </c>
      <c r="E82" s="4" t="s">
        <v>15</v>
      </c>
      <c r="F82" s="12">
        <v>6150080</v>
      </c>
      <c r="G82" s="30" t="s">
        <v>12</v>
      </c>
      <c r="H82" s="131"/>
      <c r="I82" s="31">
        <f>I83</f>
        <v>40</v>
      </c>
    </row>
    <row r="83" spans="1:12" ht="31.5" hidden="1" x14ac:dyDescent="0.2">
      <c r="A83" s="15"/>
      <c r="B83" s="13" t="s">
        <v>13</v>
      </c>
      <c r="C83" s="12">
        <v>908</v>
      </c>
      <c r="D83" s="12" t="s">
        <v>25</v>
      </c>
      <c r="E83" s="4" t="s">
        <v>15</v>
      </c>
      <c r="F83" s="12">
        <v>6150080</v>
      </c>
      <c r="G83" s="30" t="s">
        <v>14</v>
      </c>
      <c r="H83" s="131"/>
      <c r="I83" s="31">
        <v>40</v>
      </c>
    </row>
    <row r="84" spans="1:12" ht="47.25" hidden="1" x14ac:dyDescent="0.2">
      <c r="A84" s="15"/>
      <c r="B84" s="5" t="s">
        <v>74</v>
      </c>
      <c r="C84" s="12">
        <v>908</v>
      </c>
      <c r="D84" s="4" t="s">
        <v>25</v>
      </c>
      <c r="E84" s="4" t="s">
        <v>15</v>
      </c>
      <c r="F84" s="12">
        <v>6150090</v>
      </c>
      <c r="G84" s="30"/>
      <c r="H84" s="131"/>
      <c r="I84" s="31">
        <f>I85</f>
        <v>10</v>
      </c>
    </row>
    <row r="85" spans="1:12" ht="31.5" hidden="1" x14ac:dyDescent="0.2">
      <c r="A85" s="15"/>
      <c r="B85" s="13" t="s">
        <v>11</v>
      </c>
      <c r="C85" s="12">
        <v>908</v>
      </c>
      <c r="D85" s="12" t="s">
        <v>25</v>
      </c>
      <c r="E85" s="4" t="s">
        <v>15</v>
      </c>
      <c r="F85" s="12">
        <v>6150090</v>
      </c>
      <c r="G85" s="30" t="s">
        <v>12</v>
      </c>
      <c r="H85" s="131"/>
      <c r="I85" s="31">
        <f>I86</f>
        <v>10</v>
      </c>
    </row>
    <row r="86" spans="1:12" ht="31.5" hidden="1" x14ac:dyDescent="0.2">
      <c r="A86" s="15"/>
      <c r="B86" s="19" t="s">
        <v>13</v>
      </c>
      <c r="C86" s="12">
        <v>908</v>
      </c>
      <c r="D86" s="36" t="s">
        <v>25</v>
      </c>
      <c r="E86" s="20" t="s">
        <v>15</v>
      </c>
      <c r="F86" s="12">
        <v>6150090</v>
      </c>
      <c r="G86" s="30" t="s">
        <v>14</v>
      </c>
      <c r="H86" s="132"/>
      <c r="I86" s="38">
        <v>10</v>
      </c>
    </row>
    <row r="87" spans="1:12" ht="15.75" hidden="1" x14ac:dyDescent="0.2">
      <c r="A87" s="81"/>
      <c r="B87" s="92" t="s">
        <v>132</v>
      </c>
      <c r="C87" s="54"/>
      <c r="D87" s="93" t="s">
        <v>25</v>
      </c>
      <c r="E87" s="94" t="s">
        <v>15</v>
      </c>
      <c r="F87" s="101"/>
      <c r="G87" s="84"/>
      <c r="H87" s="99"/>
      <c r="I87" s="95">
        <v>0</v>
      </c>
      <c r="J87" s="102">
        <v>0</v>
      </c>
      <c r="K87" s="103">
        <f>SUM(J87-I87)</f>
        <v>0</v>
      </c>
      <c r="L87" s="104">
        <v>0</v>
      </c>
    </row>
    <row r="88" spans="1:12" s="96" customFormat="1" ht="15.75" x14ac:dyDescent="0.2">
      <c r="A88" s="81"/>
      <c r="B88" s="78" t="s">
        <v>179</v>
      </c>
      <c r="C88" s="54"/>
      <c r="D88" s="118" t="s">
        <v>25</v>
      </c>
      <c r="E88" s="118" t="s">
        <v>15</v>
      </c>
      <c r="F88" s="22"/>
      <c r="G88" s="84"/>
      <c r="H88" s="158">
        <v>0</v>
      </c>
      <c r="I88" s="158">
        <v>0</v>
      </c>
      <c r="J88" s="159">
        <v>0</v>
      </c>
      <c r="K88" s="159">
        <v>0</v>
      </c>
      <c r="L88" s="160">
        <v>0</v>
      </c>
    </row>
    <row r="89" spans="1:12" ht="20.25" customHeight="1" x14ac:dyDescent="0.2">
      <c r="A89" s="34" t="s">
        <v>0</v>
      </c>
      <c r="B89" s="11" t="s">
        <v>63</v>
      </c>
      <c r="C89" s="54">
        <v>903</v>
      </c>
      <c r="D89" s="22" t="s">
        <v>25</v>
      </c>
      <c r="E89" s="22" t="s">
        <v>64</v>
      </c>
      <c r="F89" s="22" t="s">
        <v>0</v>
      </c>
      <c r="G89" s="84" t="s">
        <v>0</v>
      </c>
      <c r="H89" s="158">
        <v>0</v>
      </c>
      <c r="I89" s="158">
        <v>0</v>
      </c>
      <c r="J89" s="159">
        <v>0</v>
      </c>
      <c r="K89" s="159">
        <v>0</v>
      </c>
      <c r="L89" s="160">
        <v>0</v>
      </c>
    </row>
    <row r="90" spans="1:12" ht="18" customHeight="1" x14ac:dyDescent="0.2">
      <c r="A90" s="34" t="s">
        <v>0</v>
      </c>
      <c r="B90" s="11" t="s">
        <v>65</v>
      </c>
      <c r="C90" s="54">
        <v>902</v>
      </c>
      <c r="D90" s="21" t="s">
        <v>25</v>
      </c>
      <c r="E90" s="22">
        <v>13</v>
      </c>
      <c r="F90" s="22" t="s">
        <v>0</v>
      </c>
      <c r="G90" s="84" t="s">
        <v>0</v>
      </c>
      <c r="H90" s="158">
        <v>3222.6</v>
      </c>
      <c r="I90" s="161">
        <v>4288</v>
      </c>
      <c r="J90" s="159">
        <v>3688.5</v>
      </c>
      <c r="K90" s="159">
        <f>H90/I90*100</f>
        <v>75.15391791044776</v>
      </c>
      <c r="L90" s="160">
        <f>SUM(J90/I90*100)</f>
        <v>86.019123134328353</v>
      </c>
    </row>
    <row r="91" spans="1:12" ht="26.25" hidden="1" customHeight="1" x14ac:dyDescent="0.2">
      <c r="A91" s="49"/>
      <c r="B91" s="119" t="s">
        <v>73</v>
      </c>
      <c r="C91" s="59">
        <v>908</v>
      </c>
      <c r="D91" s="120" t="s">
        <v>36</v>
      </c>
      <c r="E91" s="120"/>
      <c r="F91" s="114"/>
      <c r="G91" s="85"/>
      <c r="H91" s="121">
        <f>H92</f>
        <v>0</v>
      </c>
      <c r="I91" s="121">
        <f>I92</f>
        <v>0</v>
      </c>
      <c r="J91" s="121">
        <f>J92</f>
        <v>0</v>
      </c>
      <c r="K91" s="116">
        <v>0</v>
      </c>
      <c r="L91" s="117">
        <v>0</v>
      </c>
    </row>
    <row r="92" spans="1:12" ht="21.75" hidden="1" customHeight="1" x14ac:dyDescent="0.2">
      <c r="A92" s="49"/>
      <c r="B92" s="11" t="s">
        <v>76</v>
      </c>
      <c r="C92" s="54">
        <v>908</v>
      </c>
      <c r="D92" s="21" t="s">
        <v>36</v>
      </c>
      <c r="E92" s="21" t="s">
        <v>37</v>
      </c>
      <c r="F92" s="22"/>
      <c r="G92" s="84"/>
      <c r="H92" s="142"/>
      <c r="I92" s="40">
        <v>0</v>
      </c>
      <c r="J92" s="80">
        <v>0</v>
      </c>
      <c r="K92" s="79">
        <v>0</v>
      </c>
      <c r="L92" s="80">
        <v>0</v>
      </c>
    </row>
    <row r="93" spans="1:12" ht="15.75" x14ac:dyDescent="0.2">
      <c r="A93" s="7"/>
      <c r="B93" s="119" t="s">
        <v>52</v>
      </c>
      <c r="C93" s="59">
        <v>907</v>
      </c>
      <c r="D93" s="114" t="s">
        <v>37</v>
      </c>
      <c r="E93" s="114" t="s">
        <v>0</v>
      </c>
      <c r="F93" s="114" t="s">
        <v>0</v>
      </c>
      <c r="G93" s="85" t="s">
        <v>0</v>
      </c>
      <c r="H93" s="162">
        <f>H95</f>
        <v>1824.9</v>
      </c>
      <c r="I93" s="162">
        <f>I95+I94</f>
        <v>3139.7</v>
      </c>
      <c r="J93" s="162">
        <f>J95+J94</f>
        <v>2450.3000000000002</v>
      </c>
      <c r="K93" s="155">
        <f t="shared" ref="K93:K95" si="2">H93/I93*100</f>
        <v>58.123387584801101</v>
      </c>
      <c r="L93" s="156">
        <f t="shared" ref="L93:L95" si="3">SUM(J93/I93*100)</f>
        <v>78.042488135809165</v>
      </c>
    </row>
    <row r="94" spans="1:12" s="145" customFormat="1" ht="15.75" x14ac:dyDescent="0.2">
      <c r="A94" s="7"/>
      <c r="B94" s="78" t="s">
        <v>190</v>
      </c>
      <c r="C94" s="59"/>
      <c r="D94" s="22" t="s">
        <v>37</v>
      </c>
      <c r="E94" s="118" t="s">
        <v>24</v>
      </c>
      <c r="F94" s="114"/>
      <c r="G94" s="85"/>
      <c r="H94" s="159">
        <v>0</v>
      </c>
      <c r="I94" s="159">
        <v>2</v>
      </c>
      <c r="J94" s="159">
        <v>0</v>
      </c>
      <c r="K94" s="159">
        <f t="shared" si="2"/>
        <v>0</v>
      </c>
      <c r="L94" s="160">
        <f t="shared" si="3"/>
        <v>0</v>
      </c>
    </row>
    <row r="95" spans="1:12" ht="35.25" customHeight="1" x14ac:dyDescent="0.2">
      <c r="A95" s="7"/>
      <c r="B95" s="78" t="s">
        <v>188</v>
      </c>
      <c r="C95" s="54">
        <v>907</v>
      </c>
      <c r="D95" s="22" t="s">
        <v>37</v>
      </c>
      <c r="E95" s="22">
        <v>10</v>
      </c>
      <c r="F95" s="22" t="s">
        <v>0</v>
      </c>
      <c r="G95" s="84" t="s">
        <v>0</v>
      </c>
      <c r="H95" s="158">
        <v>1824.9</v>
      </c>
      <c r="I95" s="159">
        <v>3137.7</v>
      </c>
      <c r="J95" s="159">
        <v>2450.3000000000002</v>
      </c>
      <c r="K95" s="159">
        <f t="shared" si="2"/>
        <v>58.160435988144187</v>
      </c>
      <c r="L95" s="160">
        <f t="shared" si="3"/>
        <v>78.09223316441981</v>
      </c>
    </row>
    <row r="96" spans="1:12" ht="15.75" x14ac:dyDescent="0.2">
      <c r="A96" s="49"/>
      <c r="B96" s="122" t="s">
        <v>172</v>
      </c>
      <c r="C96" s="60"/>
      <c r="D96" s="123" t="s">
        <v>9</v>
      </c>
      <c r="E96" s="123"/>
      <c r="F96" s="124"/>
      <c r="G96" s="86"/>
      <c r="H96" s="155">
        <f>H97+H98+H100+H99</f>
        <v>245086.7</v>
      </c>
      <c r="I96" s="155">
        <f>I97+I98+I100+I99</f>
        <v>943.30000000000007</v>
      </c>
      <c r="J96" s="155">
        <f>J97+J98+J100+J99</f>
        <v>223.4</v>
      </c>
      <c r="K96" s="155">
        <f t="shared" ref="K96:K97" si="4">H96/I96*100</f>
        <v>25981.840347715468</v>
      </c>
      <c r="L96" s="156">
        <f t="shared" ref="L96:L97" si="5">SUM(J96/I96*100)</f>
        <v>23.682815647196012</v>
      </c>
    </row>
    <row r="97" spans="1:16" ht="15.75" x14ac:dyDescent="0.2">
      <c r="A97" s="49"/>
      <c r="B97" s="78" t="s">
        <v>57</v>
      </c>
      <c r="C97" s="61">
        <v>908</v>
      </c>
      <c r="D97" s="118" t="s">
        <v>9</v>
      </c>
      <c r="E97" s="118" t="s">
        <v>23</v>
      </c>
      <c r="F97" s="125"/>
      <c r="G97" s="87"/>
      <c r="H97" s="158">
        <v>0</v>
      </c>
      <c r="I97" s="159">
        <v>823.7</v>
      </c>
      <c r="J97" s="159">
        <v>108.4</v>
      </c>
      <c r="K97" s="159">
        <f t="shared" si="4"/>
        <v>0</v>
      </c>
      <c r="L97" s="160">
        <f t="shared" si="5"/>
        <v>13.160131115697462</v>
      </c>
    </row>
    <row r="98" spans="1:16" ht="15.75" x14ac:dyDescent="0.2">
      <c r="A98" s="49"/>
      <c r="B98" s="78" t="s">
        <v>177</v>
      </c>
      <c r="C98" s="61"/>
      <c r="D98" s="118" t="s">
        <v>9</v>
      </c>
      <c r="E98" s="118" t="s">
        <v>47</v>
      </c>
      <c r="F98" s="22"/>
      <c r="G98" s="87"/>
      <c r="H98" s="158">
        <v>0</v>
      </c>
      <c r="I98" s="159">
        <v>0</v>
      </c>
      <c r="J98" s="159">
        <v>0</v>
      </c>
      <c r="K98" s="159">
        <v>0</v>
      </c>
      <c r="L98" s="160">
        <v>0</v>
      </c>
    </row>
    <row r="99" spans="1:16" ht="15.75" x14ac:dyDescent="0.2">
      <c r="A99" s="49"/>
      <c r="B99" s="78" t="s">
        <v>176</v>
      </c>
      <c r="C99" s="61"/>
      <c r="D99" s="118" t="s">
        <v>9</v>
      </c>
      <c r="E99" s="118" t="s">
        <v>24</v>
      </c>
      <c r="F99" s="22"/>
      <c r="G99" s="87"/>
      <c r="H99" s="158">
        <v>245086.7</v>
      </c>
      <c r="I99" s="159">
        <v>119.6</v>
      </c>
      <c r="J99" s="159">
        <v>115</v>
      </c>
      <c r="K99" s="159">
        <f t="shared" ref="K99" si="6">H99/I99*100</f>
        <v>204921.98996655521</v>
      </c>
      <c r="L99" s="160">
        <f t="shared" ref="L99" si="7">SUM(J99/I99*100)</f>
        <v>96.15384615384616</v>
      </c>
    </row>
    <row r="100" spans="1:16" ht="16.5" customHeight="1" x14ac:dyDescent="0.2">
      <c r="A100" s="49"/>
      <c r="B100" s="11" t="s">
        <v>58</v>
      </c>
      <c r="C100" s="61">
        <v>908</v>
      </c>
      <c r="D100" s="21" t="s">
        <v>9</v>
      </c>
      <c r="E100" s="21" t="s">
        <v>59</v>
      </c>
      <c r="F100" s="22"/>
      <c r="G100" s="87"/>
      <c r="H100" s="158">
        <v>0</v>
      </c>
      <c r="I100" s="159">
        <v>0</v>
      </c>
      <c r="J100" s="159">
        <v>0</v>
      </c>
      <c r="K100" s="159">
        <v>0</v>
      </c>
      <c r="L100" s="160">
        <v>0</v>
      </c>
    </row>
    <row r="101" spans="1:16" ht="15" customHeight="1" x14ac:dyDescent="0.2">
      <c r="A101" s="51"/>
      <c r="B101" s="119" t="s">
        <v>60</v>
      </c>
      <c r="C101" s="60">
        <v>908</v>
      </c>
      <c r="D101" s="120" t="s">
        <v>23</v>
      </c>
      <c r="E101" s="120"/>
      <c r="F101" s="114"/>
      <c r="G101" s="86"/>
      <c r="H101" s="162">
        <f>H102+H103+H104</f>
        <v>37431.599999999999</v>
      </c>
      <c r="I101" s="162">
        <f>I103+I102+I104</f>
        <v>34694.300000000003</v>
      </c>
      <c r="J101" s="162">
        <f>J104+J103+J102</f>
        <v>32296.800000000003</v>
      </c>
      <c r="K101" s="155">
        <f>H101/I101*100</f>
        <v>107.88976863634659</v>
      </c>
      <c r="L101" s="156">
        <f t="shared" ref="L101:L103" si="8">SUM(J101/I101*100)</f>
        <v>93.089642967288583</v>
      </c>
    </row>
    <row r="102" spans="1:16" s="128" customFormat="1" ht="15.75" x14ac:dyDescent="0.2">
      <c r="A102" s="51"/>
      <c r="B102" s="106" t="s">
        <v>184</v>
      </c>
      <c r="C102" s="60"/>
      <c r="D102" s="97" t="s">
        <v>23</v>
      </c>
      <c r="E102" s="97" t="s">
        <v>25</v>
      </c>
      <c r="F102" s="107"/>
      <c r="G102" s="86"/>
      <c r="H102" s="159">
        <v>12675</v>
      </c>
      <c r="I102" s="163">
        <v>24080.7</v>
      </c>
      <c r="J102" s="163">
        <v>23484</v>
      </c>
      <c r="K102" s="159">
        <f t="shared" ref="K102:K103" si="9">H102/I102*100</f>
        <v>52.635513087244135</v>
      </c>
      <c r="L102" s="164">
        <f>J102/I102*100</f>
        <v>97.522081999277418</v>
      </c>
    </row>
    <row r="103" spans="1:16" ht="18" customHeight="1" x14ac:dyDescent="0.2">
      <c r="A103" s="49"/>
      <c r="B103" s="11" t="s">
        <v>61</v>
      </c>
      <c r="C103" s="61">
        <v>908</v>
      </c>
      <c r="D103" s="21" t="s">
        <v>23</v>
      </c>
      <c r="E103" s="21" t="s">
        <v>36</v>
      </c>
      <c r="F103" s="22"/>
      <c r="G103" s="87"/>
      <c r="H103" s="158">
        <v>16766.2</v>
      </c>
      <c r="I103" s="159">
        <v>167</v>
      </c>
      <c r="J103" s="159">
        <v>166.2</v>
      </c>
      <c r="K103" s="159">
        <f t="shared" si="9"/>
        <v>10039.640718562874</v>
      </c>
      <c r="L103" s="160">
        <f t="shared" si="8"/>
        <v>99.52095808383234</v>
      </c>
    </row>
    <row r="104" spans="1:16" s="128" customFormat="1" ht="19.5" customHeight="1" x14ac:dyDescent="0.2">
      <c r="A104" s="49"/>
      <c r="B104" s="109" t="s">
        <v>183</v>
      </c>
      <c r="C104" s="61"/>
      <c r="D104" s="77" t="s">
        <v>23</v>
      </c>
      <c r="E104" s="77" t="s">
        <v>37</v>
      </c>
      <c r="F104" s="105"/>
      <c r="G104" s="87"/>
      <c r="H104" s="158">
        <v>7990.4</v>
      </c>
      <c r="I104" s="165">
        <v>10446.6</v>
      </c>
      <c r="J104" s="159">
        <v>8646.6</v>
      </c>
      <c r="K104" s="159">
        <f t="shared" ref="K104:K106" si="10">H104/I104*100</f>
        <v>76.488043956885491</v>
      </c>
      <c r="L104" s="160">
        <f>J104/I104*100</f>
        <v>82.769513525931885</v>
      </c>
    </row>
    <row r="105" spans="1:16" ht="19.5" customHeight="1" x14ac:dyDescent="0.2">
      <c r="A105" s="51"/>
      <c r="B105" s="119" t="s">
        <v>173</v>
      </c>
      <c r="C105" s="60"/>
      <c r="D105" s="120" t="s">
        <v>15</v>
      </c>
      <c r="E105" s="120"/>
      <c r="F105" s="114"/>
      <c r="G105" s="86"/>
      <c r="H105" s="166">
        <f>H106+H135+H190+H195+H189</f>
        <v>522085</v>
      </c>
      <c r="I105" s="166">
        <f>I106+I135+I190+I195+I189</f>
        <v>397918.5</v>
      </c>
      <c r="J105" s="166">
        <f>J106+J135+J190+J195+J189</f>
        <v>312728.09999999998</v>
      </c>
      <c r="K105" s="155">
        <f t="shared" si="10"/>
        <v>131.20400282972517</v>
      </c>
      <c r="L105" s="156">
        <f t="shared" ref="L105:L106" si="11">SUM(J105/I105*100)</f>
        <v>78.590992879195113</v>
      </c>
      <c r="P105" s="100"/>
    </row>
    <row r="106" spans="1:16" ht="21" customHeight="1" x14ac:dyDescent="0.2">
      <c r="A106" s="52" t="s">
        <v>0</v>
      </c>
      <c r="B106" s="11" t="s">
        <v>53</v>
      </c>
      <c r="C106" s="62">
        <v>905</v>
      </c>
      <c r="D106" s="22" t="s">
        <v>15</v>
      </c>
      <c r="E106" s="22" t="s">
        <v>25</v>
      </c>
      <c r="F106" s="22" t="s">
        <v>0</v>
      </c>
      <c r="G106" s="88" t="s">
        <v>0</v>
      </c>
      <c r="H106" s="158">
        <v>252250.5</v>
      </c>
      <c r="I106" s="167">
        <v>93206.5</v>
      </c>
      <c r="J106" s="159">
        <v>76360.7</v>
      </c>
      <c r="K106" s="159">
        <f t="shared" si="10"/>
        <v>270.63616807840651</v>
      </c>
      <c r="L106" s="160">
        <f t="shared" si="11"/>
        <v>81.926367796237386</v>
      </c>
    </row>
    <row r="107" spans="1:16" ht="31.5" hidden="1" x14ac:dyDescent="0.2">
      <c r="A107" s="7" t="s">
        <v>0</v>
      </c>
      <c r="B107" s="76" t="s">
        <v>100</v>
      </c>
      <c r="C107" s="35">
        <v>905</v>
      </c>
      <c r="D107" s="42" t="s">
        <v>15</v>
      </c>
      <c r="E107" s="42" t="s">
        <v>25</v>
      </c>
      <c r="F107" s="42">
        <v>6200000</v>
      </c>
      <c r="G107" s="30" t="s">
        <v>0</v>
      </c>
      <c r="H107" s="130"/>
      <c r="I107" s="43">
        <f>I108</f>
        <v>57697.4</v>
      </c>
    </row>
    <row r="108" spans="1:16" ht="15.75" hidden="1" x14ac:dyDescent="0.2">
      <c r="A108" s="7" t="s">
        <v>0</v>
      </c>
      <c r="B108" s="9" t="s">
        <v>101</v>
      </c>
      <c r="C108" s="35">
        <v>905</v>
      </c>
      <c r="D108" s="12" t="s">
        <v>15</v>
      </c>
      <c r="E108" s="12" t="s">
        <v>25</v>
      </c>
      <c r="F108" s="12">
        <v>6210000</v>
      </c>
      <c r="G108" s="30" t="s">
        <v>0</v>
      </c>
      <c r="H108" s="131"/>
      <c r="I108" s="31">
        <f>I109+I112+I127+I131</f>
        <v>57697.4</v>
      </c>
    </row>
    <row r="109" spans="1:16" ht="31.5" hidden="1" x14ac:dyDescent="0.2">
      <c r="A109" s="7"/>
      <c r="B109" s="9" t="s">
        <v>103</v>
      </c>
      <c r="C109" s="35">
        <v>905</v>
      </c>
      <c r="D109" s="12" t="s">
        <v>15</v>
      </c>
      <c r="E109" s="12" t="s">
        <v>25</v>
      </c>
      <c r="F109" s="12">
        <v>6210100</v>
      </c>
      <c r="G109" s="30"/>
      <c r="H109" s="131"/>
      <c r="I109" s="31">
        <f>I110</f>
        <v>472.7</v>
      </c>
    </row>
    <row r="110" spans="1:16" ht="31.5" hidden="1" x14ac:dyDescent="0.2">
      <c r="A110" s="7"/>
      <c r="B110" s="5" t="s">
        <v>16</v>
      </c>
      <c r="C110" s="12">
        <v>905</v>
      </c>
      <c r="D110" s="12" t="s">
        <v>15</v>
      </c>
      <c r="E110" s="12" t="s">
        <v>25</v>
      </c>
      <c r="F110" s="12">
        <v>6210100</v>
      </c>
      <c r="G110" s="30" t="s">
        <v>17</v>
      </c>
      <c r="H110" s="131"/>
      <c r="I110" s="31">
        <f>I111</f>
        <v>472.7</v>
      </c>
    </row>
    <row r="111" spans="1:16" ht="15.75" hidden="1" x14ac:dyDescent="0.2">
      <c r="A111" s="7"/>
      <c r="B111" s="8" t="s">
        <v>18</v>
      </c>
      <c r="C111" s="12">
        <v>905</v>
      </c>
      <c r="D111" s="12" t="s">
        <v>15</v>
      </c>
      <c r="E111" s="12" t="s">
        <v>25</v>
      </c>
      <c r="F111" s="12">
        <v>6210100</v>
      </c>
      <c r="G111" s="30" t="s">
        <v>19</v>
      </c>
      <c r="H111" s="131"/>
      <c r="I111" s="31">
        <v>472.7</v>
      </c>
    </row>
    <row r="112" spans="1:16" ht="15.75" hidden="1" x14ac:dyDescent="0.2">
      <c r="A112" s="7"/>
      <c r="B112" s="9" t="s">
        <v>109</v>
      </c>
      <c r="C112" s="12">
        <v>905</v>
      </c>
      <c r="D112" s="12" t="s">
        <v>15</v>
      </c>
      <c r="E112" s="12" t="s">
        <v>25</v>
      </c>
      <c r="F112" s="12">
        <v>6210300</v>
      </c>
      <c r="G112" s="30"/>
      <c r="H112" s="131"/>
      <c r="I112" s="31">
        <f>I113</f>
        <v>777.9</v>
      </c>
    </row>
    <row r="113" spans="1:9" ht="31.5" hidden="1" x14ac:dyDescent="0.2">
      <c r="A113" s="7"/>
      <c r="B113" s="5" t="s">
        <v>16</v>
      </c>
      <c r="C113" s="12">
        <v>905</v>
      </c>
      <c r="D113" s="12" t="s">
        <v>15</v>
      </c>
      <c r="E113" s="12" t="s">
        <v>25</v>
      </c>
      <c r="F113" s="12">
        <v>6210300</v>
      </c>
      <c r="G113" s="30" t="s">
        <v>17</v>
      </c>
      <c r="H113" s="131"/>
      <c r="I113" s="31">
        <f>I114</f>
        <v>777.9</v>
      </c>
    </row>
    <row r="114" spans="1:9" ht="15.75" hidden="1" x14ac:dyDescent="0.2">
      <c r="A114" s="7"/>
      <c r="B114" s="8" t="s">
        <v>18</v>
      </c>
      <c r="C114" s="12">
        <v>905</v>
      </c>
      <c r="D114" s="12" t="s">
        <v>15</v>
      </c>
      <c r="E114" s="12" t="s">
        <v>25</v>
      </c>
      <c r="F114" s="12">
        <v>6210300</v>
      </c>
      <c r="G114" s="30" t="s">
        <v>19</v>
      </c>
      <c r="H114" s="131"/>
      <c r="I114" s="31">
        <f>I117+I120+I123+I126</f>
        <v>777.9</v>
      </c>
    </row>
    <row r="115" spans="1:9" ht="47.25" hidden="1" x14ac:dyDescent="0.2">
      <c r="A115" s="7"/>
      <c r="B115" s="9" t="s">
        <v>84</v>
      </c>
      <c r="C115" s="12">
        <v>905</v>
      </c>
      <c r="D115" s="12" t="s">
        <v>15</v>
      </c>
      <c r="E115" s="12" t="s">
        <v>25</v>
      </c>
      <c r="F115" s="12">
        <v>6210301</v>
      </c>
      <c r="G115" s="30"/>
      <c r="H115" s="131"/>
      <c r="I115" s="31">
        <f>I116</f>
        <v>630.9</v>
      </c>
    </row>
    <row r="116" spans="1:9" ht="31.5" hidden="1" x14ac:dyDescent="0.2">
      <c r="A116" s="7"/>
      <c r="B116" s="5" t="s">
        <v>16</v>
      </c>
      <c r="C116" s="12">
        <v>905</v>
      </c>
      <c r="D116" s="12" t="s">
        <v>15</v>
      </c>
      <c r="E116" s="12" t="s">
        <v>25</v>
      </c>
      <c r="F116" s="12">
        <v>6210301</v>
      </c>
      <c r="G116" s="30" t="s">
        <v>17</v>
      </c>
      <c r="H116" s="131"/>
      <c r="I116" s="31">
        <f>I117</f>
        <v>630.9</v>
      </c>
    </row>
    <row r="117" spans="1:9" ht="15.75" hidden="1" x14ac:dyDescent="0.2">
      <c r="A117" s="7"/>
      <c r="B117" s="8" t="s">
        <v>18</v>
      </c>
      <c r="C117" s="12">
        <v>905</v>
      </c>
      <c r="D117" s="12" t="s">
        <v>15</v>
      </c>
      <c r="E117" s="12" t="s">
        <v>25</v>
      </c>
      <c r="F117" s="12">
        <v>6210301</v>
      </c>
      <c r="G117" s="30" t="s">
        <v>19</v>
      </c>
      <c r="H117" s="131"/>
      <c r="I117" s="31">
        <v>630.9</v>
      </c>
    </row>
    <row r="118" spans="1:9" ht="15.75" hidden="1" x14ac:dyDescent="0.2">
      <c r="A118" s="7"/>
      <c r="B118" s="9" t="s">
        <v>106</v>
      </c>
      <c r="C118" s="12">
        <v>905</v>
      </c>
      <c r="D118" s="12" t="s">
        <v>15</v>
      </c>
      <c r="E118" s="12" t="s">
        <v>25</v>
      </c>
      <c r="F118" s="12">
        <v>6210302</v>
      </c>
      <c r="G118" s="30"/>
      <c r="H118" s="131"/>
      <c r="I118" s="31">
        <f>I119</f>
        <v>52</v>
      </c>
    </row>
    <row r="119" spans="1:9" ht="31.5" hidden="1" x14ac:dyDescent="0.2">
      <c r="A119" s="7"/>
      <c r="B119" s="5" t="s">
        <v>16</v>
      </c>
      <c r="C119" s="12">
        <v>905</v>
      </c>
      <c r="D119" s="12" t="s">
        <v>15</v>
      </c>
      <c r="E119" s="12" t="s">
        <v>25</v>
      </c>
      <c r="F119" s="12">
        <v>6210302</v>
      </c>
      <c r="G119" s="30" t="s">
        <v>17</v>
      </c>
      <c r="H119" s="131"/>
      <c r="I119" s="31">
        <f>I120</f>
        <v>52</v>
      </c>
    </row>
    <row r="120" spans="1:9" ht="15.75" hidden="1" x14ac:dyDescent="0.2">
      <c r="A120" s="7"/>
      <c r="B120" s="8" t="s">
        <v>18</v>
      </c>
      <c r="C120" s="12">
        <v>905</v>
      </c>
      <c r="D120" s="12" t="s">
        <v>15</v>
      </c>
      <c r="E120" s="12" t="s">
        <v>25</v>
      </c>
      <c r="F120" s="12">
        <v>6210302</v>
      </c>
      <c r="G120" s="30" t="s">
        <v>19</v>
      </c>
      <c r="H120" s="131"/>
      <c r="I120" s="31">
        <v>52</v>
      </c>
    </row>
    <row r="121" spans="1:9" ht="15.75" hidden="1" x14ac:dyDescent="0.2">
      <c r="A121" s="7"/>
      <c r="B121" s="9" t="s">
        <v>107</v>
      </c>
      <c r="C121" s="12">
        <v>905</v>
      </c>
      <c r="D121" s="12" t="s">
        <v>15</v>
      </c>
      <c r="E121" s="12" t="s">
        <v>25</v>
      </c>
      <c r="F121" s="12">
        <v>6210303</v>
      </c>
      <c r="G121" s="30"/>
      <c r="H121" s="131"/>
      <c r="I121" s="31">
        <f>I122</f>
        <v>25</v>
      </c>
    </row>
    <row r="122" spans="1:9" ht="19.5" hidden="1" customHeight="1" x14ac:dyDescent="0.2">
      <c r="A122" s="7"/>
      <c r="B122" s="5" t="s">
        <v>16</v>
      </c>
      <c r="C122" s="12">
        <v>905</v>
      </c>
      <c r="D122" s="12" t="s">
        <v>15</v>
      </c>
      <c r="E122" s="12" t="s">
        <v>25</v>
      </c>
      <c r="F122" s="12">
        <v>6210303</v>
      </c>
      <c r="G122" s="30" t="s">
        <v>17</v>
      </c>
      <c r="H122" s="131"/>
      <c r="I122" s="31">
        <f>I123</f>
        <v>25</v>
      </c>
    </row>
    <row r="123" spans="1:9" ht="18" hidden="1" customHeight="1" x14ac:dyDescent="0.2">
      <c r="A123" s="7"/>
      <c r="B123" s="8" t="s">
        <v>18</v>
      </c>
      <c r="C123" s="12">
        <v>905</v>
      </c>
      <c r="D123" s="12" t="s">
        <v>15</v>
      </c>
      <c r="E123" s="12" t="s">
        <v>25</v>
      </c>
      <c r="F123" s="12">
        <v>6210303</v>
      </c>
      <c r="G123" s="30" t="s">
        <v>19</v>
      </c>
      <c r="H123" s="131"/>
      <c r="I123" s="31">
        <v>25</v>
      </c>
    </row>
    <row r="124" spans="1:9" ht="18" hidden="1" customHeight="1" x14ac:dyDescent="0.2">
      <c r="A124" s="7"/>
      <c r="B124" s="9" t="s">
        <v>108</v>
      </c>
      <c r="C124" s="12">
        <v>905</v>
      </c>
      <c r="D124" s="12" t="s">
        <v>15</v>
      </c>
      <c r="E124" s="12" t="s">
        <v>25</v>
      </c>
      <c r="F124" s="12">
        <v>6210304</v>
      </c>
      <c r="G124" s="30"/>
      <c r="H124" s="131"/>
      <c r="I124" s="31">
        <f>I125</f>
        <v>70</v>
      </c>
    </row>
    <row r="125" spans="1:9" ht="31.5" hidden="1" x14ac:dyDescent="0.2">
      <c r="A125" s="7"/>
      <c r="B125" s="5" t="s">
        <v>16</v>
      </c>
      <c r="C125" s="12">
        <v>905</v>
      </c>
      <c r="D125" s="12" t="s">
        <v>15</v>
      </c>
      <c r="E125" s="12" t="s">
        <v>25</v>
      </c>
      <c r="F125" s="12">
        <v>6210304</v>
      </c>
      <c r="G125" s="30" t="s">
        <v>17</v>
      </c>
      <c r="H125" s="131"/>
      <c r="I125" s="31">
        <f>I126</f>
        <v>70</v>
      </c>
    </row>
    <row r="126" spans="1:9" ht="15.75" hidden="1" x14ac:dyDescent="0.2">
      <c r="A126" s="7"/>
      <c r="B126" s="8" t="s">
        <v>18</v>
      </c>
      <c r="C126" s="12">
        <v>905</v>
      </c>
      <c r="D126" s="12" t="s">
        <v>15</v>
      </c>
      <c r="E126" s="12" t="s">
        <v>25</v>
      </c>
      <c r="F126" s="12">
        <v>6210304</v>
      </c>
      <c r="G126" s="30" t="s">
        <v>19</v>
      </c>
      <c r="H126" s="131"/>
      <c r="I126" s="31">
        <v>70</v>
      </c>
    </row>
    <row r="127" spans="1:9" ht="31.5" hidden="1" x14ac:dyDescent="0.2">
      <c r="A127" s="7"/>
      <c r="B127" s="5" t="s">
        <v>85</v>
      </c>
      <c r="C127" s="12">
        <v>905</v>
      </c>
      <c r="D127" s="12" t="s">
        <v>15</v>
      </c>
      <c r="E127" s="12" t="s">
        <v>25</v>
      </c>
      <c r="F127" s="12">
        <v>6210460</v>
      </c>
      <c r="G127" s="30"/>
      <c r="H127" s="131"/>
      <c r="I127" s="31">
        <f>I128</f>
        <v>6706.8</v>
      </c>
    </row>
    <row r="128" spans="1:9" ht="31.5" hidden="1" x14ac:dyDescent="0.2">
      <c r="A128" s="7"/>
      <c r="B128" s="5" t="s">
        <v>16</v>
      </c>
      <c r="C128" s="12">
        <v>905</v>
      </c>
      <c r="D128" s="12" t="s">
        <v>15</v>
      </c>
      <c r="E128" s="12" t="s">
        <v>25</v>
      </c>
      <c r="F128" s="12">
        <v>6210460</v>
      </c>
      <c r="G128" s="30">
        <v>600</v>
      </c>
      <c r="H128" s="131"/>
      <c r="I128" s="31">
        <f>I129+I130</f>
        <v>6706.8</v>
      </c>
    </row>
    <row r="129" spans="1:12" ht="47.25" hidden="1" x14ac:dyDescent="0.2">
      <c r="A129" s="7"/>
      <c r="B129" s="5" t="s">
        <v>21</v>
      </c>
      <c r="C129" s="12">
        <v>905</v>
      </c>
      <c r="D129" s="12" t="s">
        <v>15</v>
      </c>
      <c r="E129" s="12" t="s">
        <v>25</v>
      </c>
      <c r="F129" s="12">
        <v>6210460</v>
      </c>
      <c r="G129" s="30">
        <v>611</v>
      </c>
      <c r="H129" s="131"/>
      <c r="I129" s="31">
        <v>6576.7</v>
      </c>
    </row>
    <row r="130" spans="1:12" ht="15.75" hidden="1" x14ac:dyDescent="0.2">
      <c r="A130" s="7"/>
      <c r="B130" s="5" t="s">
        <v>18</v>
      </c>
      <c r="C130" s="12">
        <v>905</v>
      </c>
      <c r="D130" s="12" t="s">
        <v>15</v>
      </c>
      <c r="E130" s="12" t="s">
        <v>25</v>
      </c>
      <c r="F130" s="12">
        <v>6210460</v>
      </c>
      <c r="G130" s="30">
        <v>612</v>
      </c>
      <c r="H130" s="131"/>
      <c r="I130" s="31">
        <v>130.1</v>
      </c>
    </row>
    <row r="131" spans="1:12" ht="31.5" hidden="1" x14ac:dyDescent="0.2">
      <c r="A131" s="32" t="s">
        <v>0</v>
      </c>
      <c r="B131" s="6" t="s">
        <v>49</v>
      </c>
      <c r="C131" s="12">
        <v>905</v>
      </c>
      <c r="D131" s="12" t="s">
        <v>15</v>
      </c>
      <c r="E131" s="12" t="s">
        <v>25</v>
      </c>
      <c r="F131" s="12">
        <v>6216000</v>
      </c>
      <c r="G131" s="30" t="s">
        <v>0</v>
      </c>
      <c r="H131" s="131"/>
      <c r="I131" s="31">
        <f>I132</f>
        <v>49740</v>
      </c>
    </row>
    <row r="132" spans="1:12" ht="18.75" hidden="1" customHeight="1" x14ac:dyDescent="0.2">
      <c r="A132" s="32" t="s">
        <v>0</v>
      </c>
      <c r="B132" s="5" t="s">
        <v>102</v>
      </c>
      <c r="C132" s="12">
        <v>905</v>
      </c>
      <c r="D132" s="12" t="s">
        <v>15</v>
      </c>
      <c r="E132" s="12" t="s">
        <v>25</v>
      </c>
      <c r="F132" s="12">
        <v>6216006</v>
      </c>
      <c r="G132" s="30" t="s">
        <v>0</v>
      </c>
      <c r="H132" s="131"/>
      <c r="I132" s="31">
        <f>I133</f>
        <v>49740</v>
      </c>
    </row>
    <row r="133" spans="1:12" ht="31.5" hidden="1" x14ac:dyDescent="0.2">
      <c r="A133" s="3" t="s">
        <v>0</v>
      </c>
      <c r="B133" s="5" t="s">
        <v>16</v>
      </c>
      <c r="C133" s="12">
        <v>905</v>
      </c>
      <c r="D133" s="12" t="s">
        <v>15</v>
      </c>
      <c r="E133" s="12" t="s">
        <v>25</v>
      </c>
      <c r="F133" s="12">
        <v>6216006</v>
      </c>
      <c r="G133" s="30">
        <v>600</v>
      </c>
      <c r="H133" s="131"/>
      <c r="I133" s="31">
        <f>I134</f>
        <v>49740</v>
      </c>
    </row>
    <row r="134" spans="1:12" ht="47.25" hidden="1" x14ac:dyDescent="0.2">
      <c r="A134" s="3" t="s">
        <v>0</v>
      </c>
      <c r="B134" s="8" t="s">
        <v>21</v>
      </c>
      <c r="C134" s="12">
        <v>905</v>
      </c>
      <c r="D134" s="36" t="s">
        <v>15</v>
      </c>
      <c r="E134" s="36" t="s">
        <v>25</v>
      </c>
      <c r="F134" s="36">
        <v>6216006</v>
      </c>
      <c r="G134" s="30">
        <v>611</v>
      </c>
      <c r="H134" s="132"/>
      <c r="I134" s="38">
        <v>49740</v>
      </c>
    </row>
    <row r="135" spans="1:12" ht="15.75" x14ac:dyDescent="0.2">
      <c r="A135" s="34" t="s">
        <v>0</v>
      </c>
      <c r="B135" s="11" t="s">
        <v>46</v>
      </c>
      <c r="C135" s="54">
        <v>902</v>
      </c>
      <c r="D135" s="22" t="s">
        <v>15</v>
      </c>
      <c r="E135" s="22" t="s">
        <v>36</v>
      </c>
      <c r="F135" s="22" t="s">
        <v>0</v>
      </c>
      <c r="G135" s="84" t="s">
        <v>0</v>
      </c>
      <c r="H135" s="158">
        <v>231217</v>
      </c>
      <c r="I135" s="159">
        <v>257953.7</v>
      </c>
      <c r="J135" s="159">
        <v>199609.7</v>
      </c>
      <c r="K135" s="159">
        <f>H135/I135*100</f>
        <v>89.63507792289856</v>
      </c>
      <c r="L135" s="160">
        <f>SUM(J135/I135*100)</f>
        <v>77.381987542725696</v>
      </c>
    </row>
    <row r="136" spans="1:12" ht="31.5" hidden="1" x14ac:dyDescent="0.2">
      <c r="A136" s="34" t="s">
        <v>0</v>
      </c>
      <c r="B136" s="70" t="s">
        <v>81</v>
      </c>
      <c r="C136" s="35">
        <v>902</v>
      </c>
      <c r="D136" s="42" t="s">
        <v>15</v>
      </c>
      <c r="E136" s="42" t="s">
        <v>36</v>
      </c>
      <c r="F136" s="42">
        <v>6300000</v>
      </c>
      <c r="G136" s="30" t="s">
        <v>0</v>
      </c>
      <c r="H136" s="130"/>
      <c r="I136" s="43">
        <v>8521.1</v>
      </c>
    </row>
    <row r="137" spans="1:12" ht="31.5" hidden="1" x14ac:dyDescent="0.2">
      <c r="A137" s="3" t="s">
        <v>0</v>
      </c>
      <c r="B137" s="6" t="s">
        <v>82</v>
      </c>
      <c r="C137" s="12">
        <v>902</v>
      </c>
      <c r="D137" s="12" t="s">
        <v>15</v>
      </c>
      <c r="E137" s="12" t="s">
        <v>36</v>
      </c>
      <c r="F137" s="12">
        <v>6350000</v>
      </c>
      <c r="G137" s="30" t="s">
        <v>0</v>
      </c>
      <c r="H137" s="131"/>
      <c r="I137" s="31">
        <v>8521.1</v>
      </c>
    </row>
    <row r="138" spans="1:12" ht="19.5" hidden="1" customHeight="1" x14ac:dyDescent="0.2">
      <c r="A138" s="3" t="s">
        <v>0</v>
      </c>
      <c r="B138" s="5" t="s">
        <v>83</v>
      </c>
      <c r="C138" s="12">
        <v>902</v>
      </c>
      <c r="D138" s="12" t="s">
        <v>15</v>
      </c>
      <c r="E138" s="12" t="s">
        <v>36</v>
      </c>
      <c r="F138" s="12">
        <v>6350100</v>
      </c>
      <c r="G138" s="30" t="s">
        <v>0</v>
      </c>
      <c r="H138" s="131"/>
      <c r="I138" s="31">
        <v>120.9</v>
      </c>
    </row>
    <row r="139" spans="1:12" ht="31.5" hidden="1" x14ac:dyDescent="0.2">
      <c r="A139" s="3" t="s">
        <v>0</v>
      </c>
      <c r="B139" s="5" t="s">
        <v>16</v>
      </c>
      <c r="C139" s="12">
        <v>902</v>
      </c>
      <c r="D139" s="12" t="s">
        <v>15</v>
      </c>
      <c r="E139" s="12" t="s">
        <v>36</v>
      </c>
      <c r="F139" s="12">
        <v>6350100</v>
      </c>
      <c r="G139" s="30" t="s">
        <v>17</v>
      </c>
      <c r="H139" s="131"/>
      <c r="I139" s="31">
        <v>120.9</v>
      </c>
    </row>
    <row r="140" spans="1:12" ht="15.75" hidden="1" x14ac:dyDescent="0.2">
      <c r="A140" s="3" t="s">
        <v>0</v>
      </c>
      <c r="B140" s="5" t="s">
        <v>18</v>
      </c>
      <c r="C140" s="12">
        <v>902</v>
      </c>
      <c r="D140" s="12" t="s">
        <v>15</v>
      </c>
      <c r="E140" s="12" t="s">
        <v>36</v>
      </c>
      <c r="F140" s="12">
        <v>6350100</v>
      </c>
      <c r="G140" s="30" t="s">
        <v>19</v>
      </c>
      <c r="H140" s="131"/>
      <c r="I140" s="31">
        <v>120.9</v>
      </c>
    </row>
    <row r="141" spans="1:12" ht="47.25" hidden="1" x14ac:dyDescent="0.2">
      <c r="A141" s="3" t="s">
        <v>0</v>
      </c>
      <c r="B141" s="27" t="s">
        <v>84</v>
      </c>
      <c r="C141" s="12">
        <v>902</v>
      </c>
      <c r="D141" s="12" t="s">
        <v>15</v>
      </c>
      <c r="E141" s="12" t="s">
        <v>36</v>
      </c>
      <c r="F141" s="12">
        <v>6350200</v>
      </c>
      <c r="G141" s="30" t="s">
        <v>0</v>
      </c>
      <c r="H141" s="131"/>
      <c r="I141" s="31">
        <v>51</v>
      </c>
    </row>
    <row r="142" spans="1:12" ht="31.5" hidden="1" x14ac:dyDescent="0.2">
      <c r="A142" s="3" t="s">
        <v>0</v>
      </c>
      <c r="B142" s="5" t="s">
        <v>16</v>
      </c>
      <c r="C142" s="12">
        <v>902</v>
      </c>
      <c r="D142" s="12" t="s">
        <v>15</v>
      </c>
      <c r="E142" s="12" t="s">
        <v>36</v>
      </c>
      <c r="F142" s="12">
        <v>6350200</v>
      </c>
      <c r="G142" s="30" t="s">
        <v>17</v>
      </c>
      <c r="H142" s="131"/>
      <c r="I142" s="31">
        <v>51</v>
      </c>
    </row>
    <row r="143" spans="1:12" ht="15.75" hidden="1" x14ac:dyDescent="0.2">
      <c r="A143" s="32" t="s">
        <v>0</v>
      </c>
      <c r="B143" s="5" t="s">
        <v>18</v>
      </c>
      <c r="C143" s="12">
        <v>902</v>
      </c>
      <c r="D143" s="12" t="s">
        <v>15</v>
      </c>
      <c r="E143" s="12" t="s">
        <v>36</v>
      </c>
      <c r="F143" s="12">
        <v>6350200</v>
      </c>
      <c r="G143" s="30" t="s">
        <v>19</v>
      </c>
      <c r="H143" s="131"/>
      <c r="I143" s="31">
        <v>51</v>
      </c>
    </row>
    <row r="144" spans="1:12" ht="31.5" hidden="1" x14ac:dyDescent="0.2">
      <c r="A144" s="3" t="s">
        <v>0</v>
      </c>
      <c r="B144" s="5" t="s">
        <v>85</v>
      </c>
      <c r="C144" s="12">
        <v>902</v>
      </c>
      <c r="D144" s="12" t="s">
        <v>15</v>
      </c>
      <c r="E144" s="12" t="s">
        <v>36</v>
      </c>
      <c r="F144" s="12">
        <v>6350360</v>
      </c>
      <c r="G144" s="30" t="s">
        <v>0</v>
      </c>
      <c r="H144" s="131"/>
      <c r="I144" s="31">
        <v>8349.2000000000007</v>
      </c>
    </row>
    <row r="145" spans="1:9" ht="31.5" hidden="1" x14ac:dyDescent="0.2">
      <c r="A145" s="3" t="s">
        <v>0</v>
      </c>
      <c r="B145" s="5" t="s">
        <v>16</v>
      </c>
      <c r="C145" s="12">
        <v>902</v>
      </c>
      <c r="D145" s="12" t="s">
        <v>15</v>
      </c>
      <c r="E145" s="12" t="s">
        <v>36</v>
      </c>
      <c r="F145" s="12">
        <v>6350360</v>
      </c>
      <c r="G145" s="30" t="s">
        <v>17</v>
      </c>
      <c r="H145" s="131"/>
      <c r="I145" s="31">
        <v>8349.2000000000007</v>
      </c>
    </row>
    <row r="146" spans="1:9" ht="47.25" hidden="1" x14ac:dyDescent="0.2">
      <c r="A146" s="3" t="s">
        <v>0</v>
      </c>
      <c r="B146" s="5" t="s">
        <v>21</v>
      </c>
      <c r="C146" s="12">
        <v>902</v>
      </c>
      <c r="D146" s="12" t="s">
        <v>15</v>
      </c>
      <c r="E146" s="12" t="s">
        <v>36</v>
      </c>
      <c r="F146" s="12">
        <v>6350360</v>
      </c>
      <c r="G146" s="30" t="s">
        <v>22</v>
      </c>
      <c r="H146" s="131"/>
      <c r="I146" s="31">
        <v>8349.2000000000007</v>
      </c>
    </row>
    <row r="147" spans="1:9" ht="31.5" hidden="1" x14ac:dyDescent="0.2">
      <c r="A147" s="3" t="s">
        <v>0</v>
      </c>
      <c r="B147" s="10" t="s">
        <v>100</v>
      </c>
      <c r="C147" s="12">
        <v>905</v>
      </c>
      <c r="D147" s="12" t="s">
        <v>15</v>
      </c>
      <c r="E147" s="12" t="s">
        <v>36</v>
      </c>
      <c r="F147" s="12">
        <v>6200000</v>
      </c>
      <c r="G147" s="30" t="s">
        <v>0</v>
      </c>
      <c r="H147" s="131"/>
      <c r="I147" s="31">
        <v>160877.20000000001</v>
      </c>
    </row>
    <row r="148" spans="1:9" ht="15.75" hidden="1" x14ac:dyDescent="0.2">
      <c r="A148" s="32" t="s">
        <v>0</v>
      </c>
      <c r="B148" s="5" t="s">
        <v>104</v>
      </c>
      <c r="C148" s="12">
        <v>905</v>
      </c>
      <c r="D148" s="12" t="s">
        <v>15</v>
      </c>
      <c r="E148" s="12" t="s">
        <v>36</v>
      </c>
      <c r="F148" s="12">
        <v>6220000</v>
      </c>
      <c r="G148" s="30" t="s">
        <v>0</v>
      </c>
      <c r="H148" s="131"/>
      <c r="I148" s="31">
        <v>152232</v>
      </c>
    </row>
    <row r="149" spans="1:9" ht="31.5" hidden="1" x14ac:dyDescent="0.2">
      <c r="A149" s="32" t="s">
        <v>0</v>
      </c>
      <c r="B149" s="9" t="s">
        <v>103</v>
      </c>
      <c r="C149" s="12">
        <v>905</v>
      </c>
      <c r="D149" s="12" t="s">
        <v>15</v>
      </c>
      <c r="E149" s="12" t="s">
        <v>36</v>
      </c>
      <c r="F149" s="12">
        <v>6220100</v>
      </c>
      <c r="G149" s="30" t="s">
        <v>0</v>
      </c>
      <c r="H149" s="131"/>
      <c r="I149" s="31">
        <v>433.4</v>
      </c>
    </row>
    <row r="150" spans="1:9" ht="31.5" hidden="1" x14ac:dyDescent="0.2">
      <c r="A150" s="3" t="s">
        <v>0</v>
      </c>
      <c r="B150" s="5" t="s">
        <v>16</v>
      </c>
      <c r="C150" s="12">
        <v>905</v>
      </c>
      <c r="D150" s="12" t="s">
        <v>15</v>
      </c>
      <c r="E150" s="12" t="s">
        <v>36</v>
      </c>
      <c r="F150" s="12">
        <v>6220100</v>
      </c>
      <c r="G150" s="30">
        <v>600</v>
      </c>
      <c r="H150" s="131"/>
      <c r="I150" s="31">
        <v>433.4</v>
      </c>
    </row>
    <row r="151" spans="1:9" ht="15.75" hidden="1" x14ac:dyDescent="0.2">
      <c r="A151" s="3" t="s">
        <v>0</v>
      </c>
      <c r="B151" s="5" t="s">
        <v>18</v>
      </c>
      <c r="C151" s="12">
        <v>905</v>
      </c>
      <c r="D151" s="12" t="s">
        <v>15</v>
      </c>
      <c r="E151" s="12" t="s">
        <v>36</v>
      </c>
      <c r="F151" s="12">
        <v>6220100</v>
      </c>
      <c r="G151" s="30">
        <v>612</v>
      </c>
      <c r="H151" s="131"/>
      <c r="I151" s="31">
        <v>433.4</v>
      </c>
    </row>
    <row r="152" spans="1:9" ht="31.5" hidden="1" x14ac:dyDescent="0.2">
      <c r="A152" s="3"/>
      <c r="B152" s="5" t="s">
        <v>105</v>
      </c>
      <c r="C152" s="12">
        <v>905</v>
      </c>
      <c r="D152" s="12" t="s">
        <v>15</v>
      </c>
      <c r="E152" s="12" t="s">
        <v>36</v>
      </c>
      <c r="F152" s="12">
        <v>6220300</v>
      </c>
      <c r="G152" s="30"/>
      <c r="H152" s="131"/>
      <c r="I152" s="31">
        <v>1407.7</v>
      </c>
    </row>
    <row r="153" spans="1:9" ht="19.5" hidden="1" customHeight="1" x14ac:dyDescent="0.2">
      <c r="A153" s="3"/>
      <c r="B153" s="5" t="s">
        <v>16</v>
      </c>
      <c r="C153" s="12">
        <v>905</v>
      </c>
      <c r="D153" s="12" t="s">
        <v>15</v>
      </c>
      <c r="E153" s="12" t="s">
        <v>36</v>
      </c>
      <c r="F153" s="12">
        <v>6220300</v>
      </c>
      <c r="G153" s="30">
        <v>600</v>
      </c>
      <c r="H153" s="131"/>
      <c r="I153" s="31">
        <v>1407.7</v>
      </c>
    </row>
    <row r="154" spans="1:9" ht="15.75" hidden="1" x14ac:dyDescent="0.2">
      <c r="A154" s="3"/>
      <c r="B154" s="5" t="s">
        <v>18</v>
      </c>
      <c r="C154" s="12">
        <v>905</v>
      </c>
      <c r="D154" s="12" t="s">
        <v>15</v>
      </c>
      <c r="E154" s="12" t="s">
        <v>36</v>
      </c>
      <c r="F154" s="12">
        <v>6220300</v>
      </c>
      <c r="G154" s="30">
        <v>612</v>
      </c>
      <c r="H154" s="131"/>
      <c r="I154" s="31">
        <v>1407.7</v>
      </c>
    </row>
    <row r="155" spans="1:9" ht="15.75" hidden="1" x14ac:dyDescent="0.2">
      <c r="A155" s="3"/>
      <c r="B155" s="8" t="s">
        <v>110</v>
      </c>
      <c r="C155" s="12">
        <v>905</v>
      </c>
      <c r="D155" s="12" t="s">
        <v>15</v>
      </c>
      <c r="E155" s="12" t="s">
        <v>36</v>
      </c>
      <c r="F155" s="12">
        <v>6220500</v>
      </c>
      <c r="G155" s="30"/>
      <c r="H155" s="131"/>
      <c r="I155" s="31">
        <v>272.60000000000002</v>
      </c>
    </row>
    <row r="156" spans="1:9" ht="17.25" hidden="1" customHeight="1" x14ac:dyDescent="0.2">
      <c r="A156" s="7"/>
      <c r="B156" s="5" t="s">
        <v>16</v>
      </c>
      <c r="C156" s="12">
        <v>905</v>
      </c>
      <c r="D156" s="12" t="s">
        <v>15</v>
      </c>
      <c r="E156" s="12" t="s">
        <v>36</v>
      </c>
      <c r="F156" s="12">
        <v>6220500</v>
      </c>
      <c r="G156" s="30">
        <v>600</v>
      </c>
      <c r="H156" s="131"/>
      <c r="I156" s="31">
        <v>272.60000000000002</v>
      </c>
    </row>
    <row r="157" spans="1:9" ht="15.75" hidden="1" x14ac:dyDescent="0.2">
      <c r="A157" s="7"/>
      <c r="B157" s="5" t="s">
        <v>18</v>
      </c>
      <c r="C157" s="12">
        <v>905</v>
      </c>
      <c r="D157" s="12" t="s">
        <v>15</v>
      </c>
      <c r="E157" s="12" t="s">
        <v>36</v>
      </c>
      <c r="F157" s="12">
        <v>6220500</v>
      </c>
      <c r="G157" s="30">
        <v>612</v>
      </c>
      <c r="H157" s="131"/>
      <c r="I157" s="31">
        <v>272.60000000000002</v>
      </c>
    </row>
    <row r="158" spans="1:9" ht="31.5" hidden="1" x14ac:dyDescent="0.2">
      <c r="A158" s="7"/>
      <c r="B158" s="9" t="s">
        <v>111</v>
      </c>
      <c r="C158" s="12">
        <v>905</v>
      </c>
      <c r="D158" s="12" t="s">
        <v>15</v>
      </c>
      <c r="E158" s="12" t="s">
        <v>36</v>
      </c>
      <c r="F158" s="12">
        <v>6220501</v>
      </c>
      <c r="G158" s="30" t="s">
        <v>0</v>
      </c>
      <c r="H158" s="131"/>
      <c r="I158" s="31">
        <v>160.6</v>
      </c>
    </row>
    <row r="159" spans="1:9" ht="31.5" hidden="1" x14ac:dyDescent="0.2">
      <c r="A159" s="7"/>
      <c r="B159" s="5" t="s">
        <v>16</v>
      </c>
      <c r="C159" s="12">
        <v>905</v>
      </c>
      <c r="D159" s="12" t="s">
        <v>15</v>
      </c>
      <c r="E159" s="12" t="s">
        <v>36</v>
      </c>
      <c r="F159" s="12">
        <v>6220501</v>
      </c>
      <c r="G159" s="30">
        <v>600</v>
      </c>
      <c r="H159" s="131"/>
      <c r="I159" s="31">
        <v>160.6</v>
      </c>
    </row>
    <row r="160" spans="1:9" ht="15.75" hidden="1" x14ac:dyDescent="0.2">
      <c r="A160" s="7"/>
      <c r="B160" s="5" t="s">
        <v>18</v>
      </c>
      <c r="C160" s="12">
        <v>905</v>
      </c>
      <c r="D160" s="12" t="s">
        <v>15</v>
      </c>
      <c r="E160" s="12" t="s">
        <v>36</v>
      </c>
      <c r="F160" s="12">
        <v>6220501</v>
      </c>
      <c r="G160" s="30">
        <v>612</v>
      </c>
      <c r="H160" s="131"/>
      <c r="I160" s="31">
        <v>160.6</v>
      </c>
    </row>
    <row r="161" spans="1:9" ht="47.25" hidden="1" x14ac:dyDescent="0.2">
      <c r="A161" s="7"/>
      <c r="B161" s="9" t="s">
        <v>112</v>
      </c>
      <c r="C161" s="12">
        <v>905</v>
      </c>
      <c r="D161" s="12" t="s">
        <v>15</v>
      </c>
      <c r="E161" s="12" t="s">
        <v>36</v>
      </c>
      <c r="F161" s="12">
        <v>6220502</v>
      </c>
      <c r="G161" s="30" t="s">
        <v>0</v>
      </c>
      <c r="H161" s="131"/>
      <c r="I161" s="31">
        <v>64.900000000000006</v>
      </c>
    </row>
    <row r="162" spans="1:9" ht="31.5" hidden="1" x14ac:dyDescent="0.2">
      <c r="A162" s="7"/>
      <c r="B162" s="5" t="s">
        <v>16</v>
      </c>
      <c r="C162" s="12">
        <v>905</v>
      </c>
      <c r="D162" s="12" t="s">
        <v>15</v>
      </c>
      <c r="E162" s="12" t="s">
        <v>36</v>
      </c>
      <c r="F162" s="12">
        <v>6220502</v>
      </c>
      <c r="G162" s="30">
        <v>600</v>
      </c>
      <c r="H162" s="131"/>
      <c r="I162" s="31">
        <v>64.900000000000006</v>
      </c>
    </row>
    <row r="163" spans="1:9" ht="19.5" hidden="1" customHeight="1" x14ac:dyDescent="0.2">
      <c r="A163" s="7"/>
      <c r="B163" s="5" t="s">
        <v>18</v>
      </c>
      <c r="C163" s="12">
        <v>905</v>
      </c>
      <c r="D163" s="12" t="s">
        <v>15</v>
      </c>
      <c r="E163" s="12" t="s">
        <v>36</v>
      </c>
      <c r="F163" s="12">
        <v>6220502</v>
      </c>
      <c r="G163" s="30">
        <v>612</v>
      </c>
      <c r="H163" s="131"/>
      <c r="I163" s="31">
        <v>64.900000000000006</v>
      </c>
    </row>
    <row r="164" spans="1:9" ht="47.25" hidden="1" x14ac:dyDescent="0.2">
      <c r="A164" s="7"/>
      <c r="B164" s="9" t="s">
        <v>113</v>
      </c>
      <c r="C164" s="12">
        <v>905</v>
      </c>
      <c r="D164" s="12" t="s">
        <v>15</v>
      </c>
      <c r="E164" s="12" t="s">
        <v>36</v>
      </c>
      <c r="F164" s="12">
        <v>6220503</v>
      </c>
      <c r="G164" s="30" t="s">
        <v>0</v>
      </c>
      <c r="H164" s="131"/>
      <c r="I164" s="31">
        <v>11.6</v>
      </c>
    </row>
    <row r="165" spans="1:9" ht="31.5" hidden="1" x14ac:dyDescent="0.2">
      <c r="A165" s="7"/>
      <c r="B165" s="5" t="s">
        <v>16</v>
      </c>
      <c r="C165" s="12">
        <v>905</v>
      </c>
      <c r="D165" s="12" t="s">
        <v>15</v>
      </c>
      <c r="E165" s="12" t="s">
        <v>36</v>
      </c>
      <c r="F165" s="12">
        <v>6220503</v>
      </c>
      <c r="G165" s="30">
        <v>600</v>
      </c>
      <c r="H165" s="131"/>
      <c r="I165" s="31">
        <v>11.6</v>
      </c>
    </row>
    <row r="166" spans="1:9" ht="15.75" hidden="1" x14ac:dyDescent="0.2">
      <c r="A166" s="7"/>
      <c r="B166" s="5" t="s">
        <v>18</v>
      </c>
      <c r="C166" s="12">
        <v>905</v>
      </c>
      <c r="D166" s="12" t="s">
        <v>15</v>
      </c>
      <c r="E166" s="12" t="s">
        <v>36</v>
      </c>
      <c r="F166" s="12">
        <v>6220503</v>
      </c>
      <c r="G166" s="30">
        <v>612</v>
      </c>
      <c r="H166" s="131"/>
      <c r="I166" s="31">
        <v>11.6</v>
      </c>
    </row>
    <row r="167" spans="1:9" ht="15.75" hidden="1" x14ac:dyDescent="0.2">
      <c r="A167" s="7"/>
      <c r="B167" s="9" t="s">
        <v>106</v>
      </c>
      <c r="C167" s="12">
        <v>905</v>
      </c>
      <c r="D167" s="12" t="s">
        <v>15</v>
      </c>
      <c r="E167" s="12" t="s">
        <v>36</v>
      </c>
      <c r="F167" s="12">
        <v>6220505</v>
      </c>
      <c r="G167" s="30" t="s">
        <v>0</v>
      </c>
      <c r="H167" s="131"/>
      <c r="I167" s="31">
        <v>35.5</v>
      </c>
    </row>
    <row r="168" spans="1:9" ht="31.5" hidden="1" x14ac:dyDescent="0.2">
      <c r="A168" s="7"/>
      <c r="B168" s="5" t="s">
        <v>16</v>
      </c>
      <c r="C168" s="12">
        <v>905</v>
      </c>
      <c r="D168" s="12" t="s">
        <v>15</v>
      </c>
      <c r="E168" s="12" t="s">
        <v>36</v>
      </c>
      <c r="F168" s="12">
        <v>6220505</v>
      </c>
      <c r="G168" s="30">
        <v>600</v>
      </c>
      <c r="H168" s="131"/>
      <c r="I168" s="31">
        <v>35.5</v>
      </c>
    </row>
    <row r="169" spans="1:9" ht="15.75" hidden="1" x14ac:dyDescent="0.2">
      <c r="A169" s="7"/>
      <c r="B169" s="5" t="s">
        <v>18</v>
      </c>
      <c r="C169" s="12">
        <v>905</v>
      </c>
      <c r="D169" s="12" t="s">
        <v>15</v>
      </c>
      <c r="E169" s="12" t="s">
        <v>36</v>
      </c>
      <c r="F169" s="12">
        <v>6220505</v>
      </c>
      <c r="G169" s="30">
        <v>612</v>
      </c>
      <c r="H169" s="131"/>
      <c r="I169" s="31">
        <v>35.5</v>
      </c>
    </row>
    <row r="170" spans="1:9" ht="18" hidden="1" customHeight="1" x14ac:dyDescent="0.2">
      <c r="A170" s="7"/>
      <c r="B170" s="9" t="s">
        <v>114</v>
      </c>
      <c r="C170" s="12">
        <v>905</v>
      </c>
      <c r="D170" s="12" t="s">
        <v>15</v>
      </c>
      <c r="E170" s="12" t="s">
        <v>36</v>
      </c>
      <c r="F170" s="12">
        <v>6220600</v>
      </c>
      <c r="G170" s="30" t="s">
        <v>0</v>
      </c>
      <c r="H170" s="131"/>
      <c r="I170" s="31">
        <v>219.3</v>
      </c>
    </row>
    <row r="171" spans="1:9" ht="33.75" hidden="1" customHeight="1" x14ac:dyDescent="0.2">
      <c r="A171" s="3"/>
      <c r="B171" s="5" t="s">
        <v>16</v>
      </c>
      <c r="C171" s="12">
        <v>905</v>
      </c>
      <c r="D171" s="12" t="s">
        <v>15</v>
      </c>
      <c r="E171" s="12" t="s">
        <v>36</v>
      </c>
      <c r="F171" s="12">
        <v>6220600</v>
      </c>
      <c r="G171" s="30">
        <v>600</v>
      </c>
      <c r="H171" s="131"/>
      <c r="I171" s="31">
        <v>219.3</v>
      </c>
    </row>
    <row r="172" spans="1:9" ht="15.75" hidden="1" x14ac:dyDescent="0.2">
      <c r="A172" s="3"/>
      <c r="B172" s="5" t="s">
        <v>18</v>
      </c>
      <c r="C172" s="12">
        <v>905</v>
      </c>
      <c r="D172" s="12" t="s">
        <v>15</v>
      </c>
      <c r="E172" s="12" t="s">
        <v>36</v>
      </c>
      <c r="F172" s="12">
        <v>6220600</v>
      </c>
      <c r="G172" s="30">
        <v>612</v>
      </c>
      <c r="H172" s="131"/>
      <c r="I172" s="31">
        <v>219.3</v>
      </c>
    </row>
    <row r="173" spans="1:9" ht="31.5" hidden="1" x14ac:dyDescent="0.2">
      <c r="A173" s="3" t="s">
        <v>0</v>
      </c>
      <c r="B173" s="5" t="s">
        <v>85</v>
      </c>
      <c r="C173" s="12">
        <v>905</v>
      </c>
      <c r="D173" s="12" t="s">
        <v>15</v>
      </c>
      <c r="E173" s="12" t="s">
        <v>36</v>
      </c>
      <c r="F173" s="12">
        <v>6220860</v>
      </c>
      <c r="G173" s="30" t="s">
        <v>0</v>
      </c>
      <c r="H173" s="131"/>
      <c r="I173" s="31">
        <v>17171</v>
      </c>
    </row>
    <row r="174" spans="1:9" ht="31.5" hidden="1" x14ac:dyDescent="0.2">
      <c r="A174" s="3" t="s">
        <v>0</v>
      </c>
      <c r="B174" s="5" t="s">
        <v>16</v>
      </c>
      <c r="C174" s="12">
        <v>905</v>
      </c>
      <c r="D174" s="12" t="s">
        <v>15</v>
      </c>
      <c r="E174" s="12" t="s">
        <v>36</v>
      </c>
      <c r="F174" s="12">
        <v>6220860</v>
      </c>
      <c r="G174" s="30">
        <v>600</v>
      </c>
      <c r="H174" s="131"/>
      <c r="I174" s="31">
        <v>17171</v>
      </c>
    </row>
    <row r="175" spans="1:9" ht="47.25" hidden="1" x14ac:dyDescent="0.2">
      <c r="A175" s="3" t="s">
        <v>0</v>
      </c>
      <c r="B175" s="5" t="s">
        <v>21</v>
      </c>
      <c r="C175" s="12">
        <v>905</v>
      </c>
      <c r="D175" s="12" t="s">
        <v>15</v>
      </c>
      <c r="E175" s="12" t="s">
        <v>36</v>
      </c>
      <c r="F175" s="12">
        <v>6220860</v>
      </c>
      <c r="G175" s="30">
        <v>611</v>
      </c>
      <c r="H175" s="131"/>
      <c r="I175" s="31">
        <v>15969.2</v>
      </c>
    </row>
    <row r="176" spans="1:9" ht="15.75" hidden="1" x14ac:dyDescent="0.2">
      <c r="A176" s="3" t="s">
        <v>0</v>
      </c>
      <c r="B176" s="5" t="s">
        <v>18</v>
      </c>
      <c r="C176" s="12">
        <v>905</v>
      </c>
      <c r="D176" s="12" t="s">
        <v>15</v>
      </c>
      <c r="E176" s="12" t="s">
        <v>36</v>
      </c>
      <c r="F176" s="12">
        <v>6220860</v>
      </c>
      <c r="G176" s="30" t="s">
        <v>19</v>
      </c>
      <c r="H176" s="131"/>
      <c r="I176" s="31">
        <v>1201.8</v>
      </c>
    </row>
    <row r="177" spans="1:12" ht="31.5" hidden="1" x14ac:dyDescent="0.2">
      <c r="A177" s="32" t="s">
        <v>0</v>
      </c>
      <c r="B177" s="5" t="s">
        <v>49</v>
      </c>
      <c r="C177" s="12">
        <v>905</v>
      </c>
      <c r="D177" s="12" t="s">
        <v>15</v>
      </c>
      <c r="E177" s="12" t="s">
        <v>36</v>
      </c>
      <c r="F177" s="12">
        <v>6226000</v>
      </c>
      <c r="G177" s="30" t="s">
        <v>0</v>
      </c>
      <c r="H177" s="131"/>
      <c r="I177" s="31">
        <v>132728</v>
      </c>
    </row>
    <row r="178" spans="1:12" ht="141.75" hidden="1" x14ac:dyDescent="0.2">
      <c r="A178" s="3" t="s">
        <v>0</v>
      </c>
      <c r="B178" s="8" t="s">
        <v>115</v>
      </c>
      <c r="C178" s="12">
        <v>905</v>
      </c>
      <c r="D178" s="12" t="s">
        <v>15</v>
      </c>
      <c r="E178" s="12" t="s">
        <v>36</v>
      </c>
      <c r="F178" s="12">
        <v>6226009</v>
      </c>
      <c r="G178" s="30" t="s">
        <v>0</v>
      </c>
      <c r="H178" s="131"/>
      <c r="I178" s="31">
        <v>132728</v>
      </c>
    </row>
    <row r="179" spans="1:12" ht="31.5" hidden="1" x14ac:dyDescent="0.2">
      <c r="A179" s="7"/>
      <c r="B179" s="5" t="s">
        <v>16</v>
      </c>
      <c r="C179" s="12">
        <v>905</v>
      </c>
      <c r="D179" s="12" t="s">
        <v>15</v>
      </c>
      <c r="E179" s="12" t="s">
        <v>36</v>
      </c>
      <c r="F179" s="12">
        <v>6226009</v>
      </c>
      <c r="G179" s="30">
        <v>600</v>
      </c>
      <c r="H179" s="131"/>
      <c r="I179" s="31">
        <v>132728</v>
      </c>
    </row>
    <row r="180" spans="1:12" ht="47.25" hidden="1" x14ac:dyDescent="0.2">
      <c r="A180" s="7"/>
      <c r="B180" s="5" t="s">
        <v>21</v>
      </c>
      <c r="C180" s="12">
        <v>905</v>
      </c>
      <c r="D180" s="12" t="s">
        <v>15</v>
      </c>
      <c r="E180" s="12" t="s">
        <v>36</v>
      </c>
      <c r="F180" s="12">
        <v>6226009</v>
      </c>
      <c r="G180" s="30">
        <v>611</v>
      </c>
      <c r="H180" s="131"/>
      <c r="I180" s="31">
        <v>132728</v>
      </c>
    </row>
    <row r="181" spans="1:12" ht="15.75" hidden="1" x14ac:dyDescent="0.2">
      <c r="A181" s="7"/>
      <c r="B181" s="9" t="s">
        <v>116</v>
      </c>
      <c r="C181" s="12">
        <v>905</v>
      </c>
      <c r="D181" s="12" t="s">
        <v>15</v>
      </c>
      <c r="E181" s="12" t="s">
        <v>36</v>
      </c>
      <c r="F181" s="12">
        <v>6230000</v>
      </c>
      <c r="G181" s="30"/>
      <c r="H181" s="131"/>
      <c r="I181" s="31">
        <v>8645.1999999999989</v>
      </c>
    </row>
    <row r="182" spans="1:12" ht="15.75" hidden="1" x14ac:dyDescent="0.2">
      <c r="A182" s="7"/>
      <c r="B182" s="9" t="s">
        <v>117</v>
      </c>
      <c r="C182" s="12">
        <v>905</v>
      </c>
      <c r="D182" s="12" t="s">
        <v>15</v>
      </c>
      <c r="E182" s="12" t="s">
        <v>36</v>
      </c>
      <c r="F182" s="12">
        <v>6230100</v>
      </c>
      <c r="G182" s="30"/>
      <c r="H182" s="131"/>
      <c r="I182" s="31">
        <v>54.3</v>
      </c>
    </row>
    <row r="183" spans="1:12" ht="31.5" hidden="1" x14ac:dyDescent="0.2">
      <c r="A183" s="7"/>
      <c r="B183" s="5" t="s">
        <v>16</v>
      </c>
      <c r="C183" s="12">
        <v>905</v>
      </c>
      <c r="D183" s="12" t="s">
        <v>15</v>
      </c>
      <c r="E183" s="12" t="s">
        <v>36</v>
      </c>
      <c r="F183" s="12">
        <v>6230100</v>
      </c>
      <c r="G183" s="30">
        <v>600</v>
      </c>
      <c r="H183" s="131"/>
      <c r="I183" s="31">
        <v>54.3</v>
      </c>
    </row>
    <row r="184" spans="1:12" ht="15.75" hidden="1" x14ac:dyDescent="0.2">
      <c r="A184" s="7"/>
      <c r="B184" s="5" t="s">
        <v>18</v>
      </c>
      <c r="C184" s="12">
        <v>905</v>
      </c>
      <c r="D184" s="12" t="s">
        <v>15</v>
      </c>
      <c r="E184" s="12" t="s">
        <v>36</v>
      </c>
      <c r="F184" s="12">
        <v>6230100</v>
      </c>
      <c r="G184" s="30">
        <v>612</v>
      </c>
      <c r="H184" s="131"/>
      <c r="I184" s="31">
        <v>54.3</v>
      </c>
    </row>
    <row r="185" spans="1:12" ht="31.5" hidden="1" x14ac:dyDescent="0.2">
      <c r="A185" s="7"/>
      <c r="B185" s="9" t="s">
        <v>85</v>
      </c>
      <c r="C185" s="12">
        <v>905</v>
      </c>
      <c r="D185" s="12" t="s">
        <v>15</v>
      </c>
      <c r="E185" s="12" t="s">
        <v>36</v>
      </c>
      <c r="F185" s="12">
        <v>6230560</v>
      </c>
      <c r="G185" s="30"/>
      <c r="H185" s="131"/>
      <c r="I185" s="31">
        <v>8590.9</v>
      </c>
    </row>
    <row r="186" spans="1:12" ht="31.5" hidden="1" x14ac:dyDescent="0.2">
      <c r="A186" s="7"/>
      <c r="B186" s="5" t="s">
        <v>16</v>
      </c>
      <c r="C186" s="12">
        <v>905</v>
      </c>
      <c r="D186" s="12" t="s">
        <v>15</v>
      </c>
      <c r="E186" s="12" t="s">
        <v>36</v>
      </c>
      <c r="F186" s="12">
        <v>6230560</v>
      </c>
      <c r="G186" s="30">
        <v>600</v>
      </c>
      <c r="H186" s="131"/>
      <c r="I186" s="31">
        <v>8590.9</v>
      </c>
    </row>
    <row r="187" spans="1:12" ht="19.5" hidden="1" customHeight="1" x14ac:dyDescent="0.2">
      <c r="A187" s="7"/>
      <c r="B187" s="5" t="s">
        <v>21</v>
      </c>
      <c r="C187" s="12">
        <v>905</v>
      </c>
      <c r="D187" s="12" t="s">
        <v>15</v>
      </c>
      <c r="E187" s="12" t="s">
        <v>36</v>
      </c>
      <c r="F187" s="12">
        <v>6230560</v>
      </c>
      <c r="G187" s="30">
        <v>611</v>
      </c>
      <c r="H187" s="131"/>
      <c r="I187" s="31">
        <v>8029.3</v>
      </c>
    </row>
    <row r="188" spans="1:12" ht="15.75" hidden="1" x14ac:dyDescent="0.2">
      <c r="A188" s="3"/>
      <c r="B188" s="8" t="s">
        <v>18</v>
      </c>
      <c r="C188" s="12">
        <v>905</v>
      </c>
      <c r="D188" s="36" t="s">
        <v>15</v>
      </c>
      <c r="E188" s="36" t="s">
        <v>36</v>
      </c>
      <c r="F188" s="36">
        <v>6230560</v>
      </c>
      <c r="G188" s="30">
        <v>612</v>
      </c>
      <c r="H188" s="132"/>
      <c r="I188" s="38">
        <v>561.6</v>
      </c>
    </row>
    <row r="189" spans="1:12" s="96" customFormat="1" ht="15.75" x14ac:dyDescent="0.2">
      <c r="A189" s="81"/>
      <c r="B189" s="78" t="s">
        <v>180</v>
      </c>
      <c r="C189" s="98"/>
      <c r="D189" s="118" t="s">
        <v>15</v>
      </c>
      <c r="E189" s="118" t="s">
        <v>37</v>
      </c>
      <c r="F189" s="22"/>
      <c r="G189" s="99"/>
      <c r="H189" s="158">
        <v>21792.5</v>
      </c>
      <c r="I189" s="159">
        <v>23870.2</v>
      </c>
      <c r="J189" s="159">
        <v>17827</v>
      </c>
      <c r="K189" s="159">
        <f t="shared" ref="K189:K190" si="12">H189/I189*100</f>
        <v>91.295841677070158</v>
      </c>
      <c r="L189" s="168">
        <f>J189/I189*100</f>
        <v>74.683077644929668</v>
      </c>
    </row>
    <row r="190" spans="1:12" ht="15.75" x14ac:dyDescent="0.2">
      <c r="A190" s="49"/>
      <c r="B190" s="78" t="s">
        <v>187</v>
      </c>
      <c r="C190" s="61">
        <v>908</v>
      </c>
      <c r="D190" s="21" t="s">
        <v>15</v>
      </c>
      <c r="E190" s="21" t="s">
        <v>15</v>
      </c>
      <c r="F190" s="22"/>
      <c r="G190" s="87"/>
      <c r="H190" s="158">
        <v>1568.1</v>
      </c>
      <c r="I190" s="159">
        <v>1974.1</v>
      </c>
      <c r="J190" s="159">
        <v>1973.1</v>
      </c>
      <c r="K190" s="159">
        <f t="shared" si="12"/>
        <v>79.433665974368068</v>
      </c>
      <c r="L190" s="160">
        <f>SUM(J190/I190*100)</f>
        <v>99.949344004862979</v>
      </c>
    </row>
    <row r="191" spans="1:12" ht="110.25" hidden="1" x14ac:dyDescent="0.2">
      <c r="A191" s="15"/>
      <c r="B191" s="73" t="s">
        <v>145</v>
      </c>
      <c r="C191" s="22">
        <v>908</v>
      </c>
      <c r="D191" s="74" t="s">
        <v>15</v>
      </c>
      <c r="E191" s="74" t="s">
        <v>15</v>
      </c>
      <c r="F191" s="91" t="s">
        <v>146</v>
      </c>
      <c r="G191" s="39"/>
      <c r="H191" s="136"/>
      <c r="I191" s="75">
        <f>I192</f>
        <v>71</v>
      </c>
    </row>
    <row r="192" spans="1:12" ht="110.25" hidden="1" x14ac:dyDescent="0.2">
      <c r="A192" s="15"/>
      <c r="B192" s="11" t="s">
        <v>165</v>
      </c>
      <c r="C192" s="22">
        <v>908</v>
      </c>
      <c r="D192" s="21" t="s">
        <v>15</v>
      </c>
      <c r="E192" s="21" t="s">
        <v>15</v>
      </c>
      <c r="F192" s="22" t="s">
        <v>147</v>
      </c>
      <c r="G192" s="39"/>
      <c r="H192" s="39"/>
      <c r="I192" s="40">
        <f>I193</f>
        <v>71</v>
      </c>
    </row>
    <row r="193" spans="1:12" ht="110.25" hidden="1" x14ac:dyDescent="0.2">
      <c r="A193" s="15"/>
      <c r="B193" s="13" t="s">
        <v>11</v>
      </c>
      <c r="C193" s="22">
        <v>908</v>
      </c>
      <c r="D193" s="21" t="s">
        <v>15</v>
      </c>
      <c r="E193" s="21" t="s">
        <v>15</v>
      </c>
      <c r="F193" s="22" t="s">
        <v>147</v>
      </c>
      <c r="G193" s="39">
        <v>200</v>
      </c>
      <c r="H193" s="39"/>
      <c r="I193" s="40">
        <f>I194</f>
        <v>71</v>
      </c>
    </row>
    <row r="194" spans="1:12" ht="20.25" hidden="1" customHeight="1" x14ac:dyDescent="0.2">
      <c r="A194" s="15"/>
      <c r="B194" s="19" t="s">
        <v>13</v>
      </c>
      <c r="C194" s="22">
        <v>908</v>
      </c>
      <c r="D194" s="65" t="s">
        <v>15</v>
      </c>
      <c r="E194" s="65" t="s">
        <v>15</v>
      </c>
      <c r="F194" s="105" t="s">
        <v>147</v>
      </c>
      <c r="G194" s="39">
        <v>244</v>
      </c>
      <c r="H194" s="135"/>
      <c r="I194" s="66">
        <v>71</v>
      </c>
    </row>
    <row r="195" spans="1:12" ht="20.25" customHeight="1" x14ac:dyDescent="0.2">
      <c r="A195" s="34" t="s">
        <v>0</v>
      </c>
      <c r="B195" s="11" t="s">
        <v>55</v>
      </c>
      <c r="C195" s="54">
        <v>905</v>
      </c>
      <c r="D195" s="22" t="s">
        <v>15</v>
      </c>
      <c r="E195" s="22" t="s">
        <v>24</v>
      </c>
      <c r="F195" s="22" t="s">
        <v>0</v>
      </c>
      <c r="G195" s="84" t="s">
        <v>0</v>
      </c>
      <c r="H195" s="158">
        <v>15256.9</v>
      </c>
      <c r="I195" s="169">
        <v>20914</v>
      </c>
      <c r="J195" s="159">
        <v>16957.599999999999</v>
      </c>
      <c r="K195" s="159">
        <f>H195/I195*100</f>
        <v>72.950655063593757</v>
      </c>
      <c r="L195" s="160">
        <f>SUM(J195/I195*100)</f>
        <v>81.082528449842201</v>
      </c>
    </row>
    <row r="196" spans="1:12" ht="31.5" hidden="1" x14ac:dyDescent="0.2">
      <c r="A196" s="7" t="s">
        <v>0</v>
      </c>
      <c r="B196" s="70" t="s">
        <v>100</v>
      </c>
      <c r="C196" s="35">
        <v>905</v>
      </c>
      <c r="D196" s="42" t="s">
        <v>15</v>
      </c>
      <c r="E196" s="42" t="s">
        <v>24</v>
      </c>
      <c r="F196" s="42">
        <v>6200000</v>
      </c>
      <c r="G196" s="30" t="s">
        <v>0</v>
      </c>
      <c r="H196" s="130"/>
      <c r="I196" s="43">
        <v>2526.4</v>
      </c>
    </row>
    <row r="197" spans="1:12" ht="31.5" hidden="1" x14ac:dyDescent="0.2">
      <c r="A197" s="7" t="s">
        <v>0</v>
      </c>
      <c r="B197" s="11" t="s">
        <v>118</v>
      </c>
      <c r="C197" s="35">
        <v>905</v>
      </c>
      <c r="D197" s="12" t="s">
        <v>15</v>
      </c>
      <c r="E197" s="12" t="s">
        <v>24</v>
      </c>
      <c r="F197" s="12">
        <v>6240000</v>
      </c>
      <c r="G197" s="30" t="s">
        <v>0</v>
      </c>
      <c r="H197" s="131"/>
      <c r="I197" s="31">
        <v>2170.4</v>
      </c>
    </row>
    <row r="198" spans="1:12" ht="15.75" hidden="1" x14ac:dyDescent="0.2">
      <c r="A198" s="32" t="s">
        <v>0</v>
      </c>
      <c r="B198" s="6" t="s">
        <v>92</v>
      </c>
      <c r="C198" s="35">
        <v>905</v>
      </c>
      <c r="D198" s="12" t="s">
        <v>15</v>
      </c>
      <c r="E198" s="12" t="s">
        <v>24</v>
      </c>
      <c r="F198" s="12">
        <v>6240140</v>
      </c>
      <c r="G198" s="30" t="s">
        <v>0</v>
      </c>
      <c r="H198" s="131"/>
      <c r="I198" s="31">
        <v>2170.4</v>
      </c>
    </row>
    <row r="199" spans="1:12" ht="63" hidden="1" x14ac:dyDescent="0.2">
      <c r="A199" s="32" t="s">
        <v>0</v>
      </c>
      <c r="B199" s="5" t="s">
        <v>26</v>
      </c>
      <c r="C199" s="35">
        <v>905</v>
      </c>
      <c r="D199" s="12" t="s">
        <v>15</v>
      </c>
      <c r="E199" s="12" t="s">
        <v>24</v>
      </c>
      <c r="F199" s="12">
        <v>6240140</v>
      </c>
      <c r="G199" s="30" t="s">
        <v>27</v>
      </c>
      <c r="H199" s="131"/>
      <c r="I199" s="31">
        <v>1962.8999999999999</v>
      </c>
    </row>
    <row r="200" spans="1:12" ht="31.5" hidden="1" x14ac:dyDescent="0.2">
      <c r="A200" s="3" t="s">
        <v>0</v>
      </c>
      <c r="B200" s="5" t="s">
        <v>41</v>
      </c>
      <c r="C200" s="35">
        <v>905</v>
      </c>
      <c r="D200" s="12" t="s">
        <v>15</v>
      </c>
      <c r="E200" s="12" t="s">
        <v>24</v>
      </c>
      <c r="F200" s="12">
        <v>6240140</v>
      </c>
      <c r="G200" s="30" t="s">
        <v>42</v>
      </c>
      <c r="H200" s="131"/>
      <c r="I200" s="31">
        <v>1960.8</v>
      </c>
    </row>
    <row r="201" spans="1:12" ht="31.5" hidden="1" x14ac:dyDescent="0.2">
      <c r="A201" s="3"/>
      <c r="B201" s="5" t="s">
        <v>43</v>
      </c>
      <c r="C201" s="35">
        <v>905</v>
      </c>
      <c r="D201" s="12" t="s">
        <v>15</v>
      </c>
      <c r="E201" s="12" t="s">
        <v>24</v>
      </c>
      <c r="F201" s="12">
        <v>6240140</v>
      </c>
      <c r="G201" s="30">
        <v>122</v>
      </c>
      <c r="H201" s="131"/>
      <c r="I201" s="31">
        <v>2.1</v>
      </c>
    </row>
    <row r="202" spans="1:12" ht="31.5" hidden="1" x14ac:dyDescent="0.2">
      <c r="A202" s="3" t="s">
        <v>0</v>
      </c>
      <c r="B202" s="5" t="s">
        <v>11</v>
      </c>
      <c r="C202" s="35">
        <v>905</v>
      </c>
      <c r="D202" s="12" t="s">
        <v>15</v>
      </c>
      <c r="E202" s="12" t="s">
        <v>24</v>
      </c>
      <c r="F202" s="12">
        <v>6240140</v>
      </c>
      <c r="G202" s="30" t="s">
        <v>12</v>
      </c>
      <c r="H202" s="131"/>
      <c r="I202" s="31">
        <v>197.6</v>
      </c>
    </row>
    <row r="203" spans="1:12" ht="21.75" hidden="1" customHeight="1" x14ac:dyDescent="0.2">
      <c r="A203" s="32" t="s">
        <v>0</v>
      </c>
      <c r="B203" s="5" t="s">
        <v>13</v>
      </c>
      <c r="C203" s="35">
        <v>905</v>
      </c>
      <c r="D203" s="12" t="s">
        <v>15</v>
      </c>
      <c r="E203" s="12" t="s">
        <v>24</v>
      </c>
      <c r="F203" s="12">
        <v>6240140</v>
      </c>
      <c r="G203" s="30" t="s">
        <v>14</v>
      </c>
      <c r="H203" s="131"/>
      <c r="I203" s="31">
        <v>197.6</v>
      </c>
    </row>
    <row r="204" spans="1:12" ht="15.75" hidden="1" x14ac:dyDescent="0.2">
      <c r="A204" s="3" t="s">
        <v>0</v>
      </c>
      <c r="B204" s="5" t="s">
        <v>30</v>
      </c>
      <c r="C204" s="35">
        <v>905</v>
      </c>
      <c r="D204" s="12" t="s">
        <v>15</v>
      </c>
      <c r="E204" s="12" t="s">
        <v>24</v>
      </c>
      <c r="F204" s="12">
        <v>6240140</v>
      </c>
      <c r="G204" s="30" t="s">
        <v>31</v>
      </c>
      <c r="H204" s="131"/>
      <c r="I204" s="31">
        <v>9.9</v>
      </c>
    </row>
    <row r="205" spans="1:12" ht="15.75" hidden="1" x14ac:dyDescent="0.2">
      <c r="A205" s="3"/>
      <c r="B205" s="5" t="s">
        <v>32</v>
      </c>
      <c r="C205" s="35">
        <v>905</v>
      </c>
      <c r="D205" s="12" t="s">
        <v>15</v>
      </c>
      <c r="E205" s="12" t="s">
        <v>24</v>
      </c>
      <c r="F205" s="12">
        <v>6240140</v>
      </c>
      <c r="G205" s="30">
        <v>851</v>
      </c>
      <c r="H205" s="131"/>
      <c r="I205" s="31">
        <v>4.2</v>
      </c>
    </row>
    <row r="206" spans="1:12" ht="15.75" hidden="1" x14ac:dyDescent="0.2">
      <c r="A206" s="3" t="s">
        <v>0</v>
      </c>
      <c r="B206" s="5" t="s">
        <v>34</v>
      </c>
      <c r="C206" s="35">
        <v>905</v>
      </c>
      <c r="D206" s="12" t="s">
        <v>15</v>
      </c>
      <c r="E206" s="12" t="s">
        <v>24</v>
      </c>
      <c r="F206" s="12">
        <v>6240140</v>
      </c>
      <c r="G206" s="30" t="s">
        <v>35</v>
      </c>
      <c r="H206" s="131"/>
      <c r="I206" s="31">
        <v>5.7</v>
      </c>
    </row>
    <row r="207" spans="1:12" ht="31.5" hidden="1" x14ac:dyDescent="0.2">
      <c r="A207" s="32" t="s">
        <v>0</v>
      </c>
      <c r="B207" s="5" t="s">
        <v>119</v>
      </c>
      <c r="C207" s="35">
        <v>905</v>
      </c>
      <c r="D207" s="12" t="s">
        <v>15</v>
      </c>
      <c r="E207" s="12" t="s">
        <v>24</v>
      </c>
      <c r="F207" s="12">
        <v>6106100</v>
      </c>
      <c r="G207" s="30" t="s">
        <v>0</v>
      </c>
      <c r="H207" s="131"/>
      <c r="I207" s="31">
        <v>356</v>
      </c>
    </row>
    <row r="208" spans="1:12" ht="47.25" hidden="1" x14ac:dyDescent="0.2">
      <c r="A208" s="3" t="s">
        <v>0</v>
      </c>
      <c r="B208" s="5" t="s">
        <v>120</v>
      </c>
      <c r="C208" s="35">
        <v>905</v>
      </c>
      <c r="D208" s="12" t="s">
        <v>15</v>
      </c>
      <c r="E208" s="12" t="s">
        <v>24</v>
      </c>
      <c r="F208" s="12">
        <v>6106103</v>
      </c>
      <c r="G208" s="30" t="s">
        <v>27</v>
      </c>
      <c r="H208" s="131"/>
      <c r="I208" s="31">
        <v>348.2</v>
      </c>
    </row>
    <row r="209" spans="1:9" ht="31.5" hidden="1" x14ac:dyDescent="0.2">
      <c r="A209" s="3" t="s">
        <v>0</v>
      </c>
      <c r="B209" s="5" t="s">
        <v>41</v>
      </c>
      <c r="C209" s="35">
        <v>905</v>
      </c>
      <c r="D209" s="12" t="s">
        <v>15</v>
      </c>
      <c r="E209" s="12" t="s">
        <v>24</v>
      </c>
      <c r="F209" s="12">
        <v>6106103</v>
      </c>
      <c r="G209" s="30">
        <v>121</v>
      </c>
      <c r="H209" s="131"/>
      <c r="I209" s="31">
        <v>348.2</v>
      </c>
    </row>
    <row r="210" spans="1:9" ht="31.5" hidden="1" x14ac:dyDescent="0.2">
      <c r="A210" s="32" t="s">
        <v>0</v>
      </c>
      <c r="B210" s="5" t="s">
        <v>11</v>
      </c>
      <c r="C210" s="35">
        <v>905</v>
      </c>
      <c r="D210" s="12" t="s">
        <v>15</v>
      </c>
      <c r="E210" s="12" t="s">
        <v>24</v>
      </c>
      <c r="F210" s="12">
        <v>6106103</v>
      </c>
      <c r="G210" s="30" t="s">
        <v>12</v>
      </c>
      <c r="H210" s="131"/>
      <c r="I210" s="31">
        <v>7.8</v>
      </c>
    </row>
    <row r="211" spans="1:9" ht="31.5" hidden="1" x14ac:dyDescent="0.2">
      <c r="A211" s="3" t="s">
        <v>0</v>
      </c>
      <c r="B211" s="5" t="s">
        <v>13</v>
      </c>
      <c r="C211" s="35">
        <v>905</v>
      </c>
      <c r="D211" s="12" t="s">
        <v>15</v>
      </c>
      <c r="E211" s="12" t="s">
        <v>24</v>
      </c>
      <c r="F211" s="12">
        <v>6106103</v>
      </c>
      <c r="G211" s="30" t="s">
        <v>14</v>
      </c>
      <c r="H211" s="131"/>
      <c r="I211" s="31">
        <v>7.8</v>
      </c>
    </row>
    <row r="212" spans="1:9" ht="15.75" hidden="1" x14ac:dyDescent="0.2">
      <c r="A212" s="15"/>
      <c r="B212" s="11" t="s">
        <v>45</v>
      </c>
      <c r="C212" s="22">
        <v>908</v>
      </c>
      <c r="D212" s="21" t="s">
        <v>15</v>
      </c>
      <c r="E212" s="21" t="s">
        <v>24</v>
      </c>
      <c r="F212" s="22">
        <v>6100000</v>
      </c>
      <c r="G212" s="39"/>
      <c r="H212" s="39"/>
      <c r="I212" s="40">
        <v>339</v>
      </c>
    </row>
    <row r="213" spans="1:9" ht="31.5" hidden="1" x14ac:dyDescent="0.2">
      <c r="A213" s="15"/>
      <c r="B213" s="11" t="s">
        <v>119</v>
      </c>
      <c r="C213" s="22">
        <v>908</v>
      </c>
      <c r="D213" s="21" t="s">
        <v>15</v>
      </c>
      <c r="E213" s="21" t="s">
        <v>24</v>
      </c>
      <c r="F213" s="22">
        <v>6106100</v>
      </c>
      <c r="G213" s="39"/>
      <c r="H213" s="39"/>
      <c r="I213" s="40">
        <v>339</v>
      </c>
    </row>
    <row r="214" spans="1:9" ht="47.25" hidden="1" x14ac:dyDescent="0.2">
      <c r="A214" s="15"/>
      <c r="B214" s="11" t="s">
        <v>166</v>
      </c>
      <c r="C214" s="22">
        <v>908</v>
      </c>
      <c r="D214" s="21" t="s">
        <v>15</v>
      </c>
      <c r="E214" s="21" t="s">
        <v>24</v>
      </c>
      <c r="F214" s="22">
        <v>6106102</v>
      </c>
      <c r="G214" s="39"/>
      <c r="H214" s="39"/>
      <c r="I214" s="40">
        <v>339</v>
      </c>
    </row>
    <row r="215" spans="1:9" ht="17.25" hidden="1" customHeight="1" x14ac:dyDescent="0.2">
      <c r="A215" s="15"/>
      <c r="B215" s="5" t="s">
        <v>26</v>
      </c>
      <c r="C215" s="22">
        <v>908</v>
      </c>
      <c r="D215" s="21" t="s">
        <v>15</v>
      </c>
      <c r="E215" s="21" t="s">
        <v>24</v>
      </c>
      <c r="F215" s="22">
        <v>6106102</v>
      </c>
      <c r="G215" s="39">
        <v>100</v>
      </c>
      <c r="H215" s="39"/>
      <c r="I215" s="40">
        <v>339</v>
      </c>
    </row>
    <row r="216" spans="1:9" ht="31.5" hidden="1" x14ac:dyDescent="0.2">
      <c r="A216" s="15"/>
      <c r="B216" s="5" t="s">
        <v>41</v>
      </c>
      <c r="C216" s="22">
        <v>908</v>
      </c>
      <c r="D216" s="21" t="s">
        <v>15</v>
      </c>
      <c r="E216" s="21" t="s">
        <v>24</v>
      </c>
      <c r="F216" s="22">
        <v>6106102</v>
      </c>
      <c r="G216" s="39">
        <v>121</v>
      </c>
      <c r="H216" s="39"/>
      <c r="I216" s="40">
        <v>339</v>
      </c>
    </row>
    <row r="217" spans="1:9" ht="31.5" hidden="1" x14ac:dyDescent="0.2">
      <c r="A217" s="15"/>
      <c r="B217" s="9" t="s">
        <v>100</v>
      </c>
      <c r="C217" s="35">
        <v>909</v>
      </c>
      <c r="D217" s="12" t="s">
        <v>15</v>
      </c>
      <c r="E217" s="12" t="s">
        <v>24</v>
      </c>
      <c r="F217" s="12">
        <v>6200000</v>
      </c>
      <c r="G217" s="30" t="s">
        <v>0</v>
      </c>
      <c r="H217" s="131"/>
      <c r="I217" s="31">
        <v>937</v>
      </c>
    </row>
    <row r="218" spans="1:9" ht="31.5" hidden="1" x14ac:dyDescent="0.2">
      <c r="A218" s="15"/>
      <c r="B218" s="27" t="s">
        <v>161</v>
      </c>
      <c r="C218" s="22">
        <v>909</v>
      </c>
      <c r="D218" s="21" t="s">
        <v>15</v>
      </c>
      <c r="E218" s="21" t="s">
        <v>24</v>
      </c>
      <c r="F218" s="22">
        <v>6240000</v>
      </c>
      <c r="G218" s="39"/>
      <c r="H218" s="39"/>
      <c r="I218" s="40">
        <v>937</v>
      </c>
    </row>
    <row r="219" spans="1:9" ht="31.5" hidden="1" x14ac:dyDescent="0.2">
      <c r="A219" s="15"/>
      <c r="B219" s="5" t="s">
        <v>93</v>
      </c>
      <c r="C219" s="22">
        <v>909</v>
      </c>
      <c r="D219" s="21" t="s">
        <v>15</v>
      </c>
      <c r="E219" s="21" t="s">
        <v>24</v>
      </c>
      <c r="F219" s="22">
        <v>6240250</v>
      </c>
      <c r="G219" s="39"/>
      <c r="H219" s="39"/>
      <c r="I219" s="40">
        <v>937</v>
      </c>
    </row>
    <row r="220" spans="1:9" ht="63" hidden="1" x14ac:dyDescent="0.2">
      <c r="A220" s="15"/>
      <c r="B220" s="5" t="s">
        <v>26</v>
      </c>
      <c r="C220" s="22">
        <v>909</v>
      </c>
      <c r="D220" s="21" t="s">
        <v>15</v>
      </c>
      <c r="E220" s="21" t="s">
        <v>24</v>
      </c>
      <c r="F220" s="22">
        <v>6240250</v>
      </c>
      <c r="G220" s="39">
        <v>100</v>
      </c>
      <c r="H220" s="39"/>
      <c r="I220" s="40">
        <v>843.8</v>
      </c>
    </row>
    <row r="221" spans="1:9" ht="31.5" hidden="1" x14ac:dyDescent="0.2">
      <c r="A221" s="15"/>
      <c r="B221" s="5" t="s">
        <v>28</v>
      </c>
      <c r="C221" s="22">
        <v>909</v>
      </c>
      <c r="D221" s="21" t="s">
        <v>15</v>
      </c>
      <c r="E221" s="21" t="s">
        <v>24</v>
      </c>
      <c r="F221" s="22">
        <v>6240250</v>
      </c>
      <c r="G221" s="39">
        <v>111</v>
      </c>
      <c r="H221" s="39"/>
      <c r="I221" s="40">
        <v>841.4</v>
      </c>
    </row>
    <row r="222" spans="1:9" ht="36" hidden="1" customHeight="1" x14ac:dyDescent="0.2">
      <c r="A222" s="15"/>
      <c r="B222" s="5" t="s">
        <v>43</v>
      </c>
      <c r="C222" s="22">
        <v>909</v>
      </c>
      <c r="D222" s="21" t="s">
        <v>15</v>
      </c>
      <c r="E222" s="21" t="s">
        <v>24</v>
      </c>
      <c r="F222" s="22">
        <v>6240250</v>
      </c>
      <c r="G222" s="39">
        <v>112</v>
      </c>
      <c r="H222" s="39"/>
      <c r="I222" s="40">
        <v>2.4</v>
      </c>
    </row>
    <row r="223" spans="1:9" ht="31.5" hidden="1" x14ac:dyDescent="0.2">
      <c r="A223" s="15"/>
      <c r="B223" s="5" t="s">
        <v>11</v>
      </c>
      <c r="C223" s="22">
        <v>909</v>
      </c>
      <c r="D223" s="21" t="s">
        <v>15</v>
      </c>
      <c r="E223" s="21" t="s">
        <v>24</v>
      </c>
      <c r="F223" s="22">
        <v>6240250</v>
      </c>
      <c r="G223" s="39">
        <v>200</v>
      </c>
      <c r="H223" s="39"/>
      <c r="I223" s="40">
        <v>90.7</v>
      </c>
    </row>
    <row r="224" spans="1:9" ht="31.5" hidden="1" x14ac:dyDescent="0.2">
      <c r="A224" s="15"/>
      <c r="B224" s="5" t="s">
        <v>13</v>
      </c>
      <c r="C224" s="22">
        <v>909</v>
      </c>
      <c r="D224" s="21" t="s">
        <v>15</v>
      </c>
      <c r="E224" s="21" t="s">
        <v>24</v>
      </c>
      <c r="F224" s="22">
        <v>6240250</v>
      </c>
      <c r="G224" s="39">
        <v>244</v>
      </c>
      <c r="H224" s="39"/>
      <c r="I224" s="40">
        <v>90.7</v>
      </c>
    </row>
    <row r="225" spans="1:12" ht="15.75" hidden="1" x14ac:dyDescent="0.2">
      <c r="A225" s="15"/>
      <c r="B225" s="5" t="s">
        <v>30</v>
      </c>
      <c r="C225" s="22">
        <v>909</v>
      </c>
      <c r="D225" s="21" t="s">
        <v>15</v>
      </c>
      <c r="E225" s="21" t="s">
        <v>24</v>
      </c>
      <c r="F225" s="22">
        <v>6240250</v>
      </c>
      <c r="G225" s="39">
        <v>800</v>
      </c>
      <c r="H225" s="39"/>
      <c r="I225" s="40">
        <v>2.5</v>
      </c>
    </row>
    <row r="226" spans="1:12" ht="15.75" hidden="1" x14ac:dyDescent="0.2">
      <c r="A226" s="15"/>
      <c r="B226" s="5" t="s">
        <v>32</v>
      </c>
      <c r="C226" s="22">
        <v>909</v>
      </c>
      <c r="D226" s="21" t="s">
        <v>15</v>
      </c>
      <c r="E226" s="21" t="s">
        <v>24</v>
      </c>
      <c r="F226" s="22">
        <v>6240250</v>
      </c>
      <c r="G226" s="39">
        <v>851</v>
      </c>
      <c r="H226" s="39"/>
      <c r="I226" s="40">
        <v>0.8</v>
      </c>
    </row>
    <row r="227" spans="1:12" ht="15.75" hidden="1" x14ac:dyDescent="0.2">
      <c r="A227" s="15"/>
      <c r="B227" s="5" t="s">
        <v>34</v>
      </c>
      <c r="C227" s="22">
        <v>909</v>
      </c>
      <c r="D227" s="21" t="s">
        <v>15</v>
      </c>
      <c r="E227" s="21" t="s">
        <v>24</v>
      </c>
      <c r="F227" s="22">
        <v>6240250</v>
      </c>
      <c r="G227" s="39">
        <v>852</v>
      </c>
      <c r="H227" s="39"/>
      <c r="I227" s="40">
        <v>1.7</v>
      </c>
    </row>
    <row r="228" spans="1:12" ht="31.5" hidden="1" x14ac:dyDescent="0.2">
      <c r="A228" s="15"/>
      <c r="B228" s="9" t="s">
        <v>100</v>
      </c>
      <c r="C228" s="35">
        <v>909</v>
      </c>
      <c r="D228" s="12" t="s">
        <v>15</v>
      </c>
      <c r="E228" s="12" t="s">
        <v>24</v>
      </c>
      <c r="F228" s="12">
        <v>6200000</v>
      </c>
      <c r="G228" s="30" t="s">
        <v>0</v>
      </c>
      <c r="H228" s="131"/>
      <c r="I228" s="31">
        <v>5103.3</v>
      </c>
    </row>
    <row r="229" spans="1:12" ht="31.5" hidden="1" x14ac:dyDescent="0.2">
      <c r="A229" s="15"/>
      <c r="B229" s="27" t="s">
        <v>161</v>
      </c>
      <c r="C229" s="22">
        <v>909</v>
      </c>
      <c r="D229" s="21" t="s">
        <v>15</v>
      </c>
      <c r="E229" s="21" t="s">
        <v>24</v>
      </c>
      <c r="F229" s="22">
        <v>6240000</v>
      </c>
      <c r="G229" s="39"/>
      <c r="H229" s="39"/>
      <c r="I229" s="40">
        <v>5103.3</v>
      </c>
    </row>
    <row r="230" spans="1:12" ht="31.5" hidden="1" x14ac:dyDescent="0.2">
      <c r="A230" s="15"/>
      <c r="B230" s="5" t="s">
        <v>93</v>
      </c>
      <c r="C230" s="22">
        <v>909</v>
      </c>
      <c r="D230" s="21" t="s">
        <v>15</v>
      </c>
      <c r="E230" s="21" t="s">
        <v>24</v>
      </c>
      <c r="F230" s="22">
        <v>6240250</v>
      </c>
      <c r="G230" s="39"/>
      <c r="H230" s="39"/>
      <c r="I230" s="40">
        <v>5103.3</v>
      </c>
    </row>
    <row r="231" spans="1:12" ht="63" hidden="1" x14ac:dyDescent="0.2">
      <c r="A231" s="15"/>
      <c r="B231" s="5" t="s">
        <v>26</v>
      </c>
      <c r="C231" s="22">
        <v>909</v>
      </c>
      <c r="D231" s="21" t="s">
        <v>15</v>
      </c>
      <c r="E231" s="21" t="s">
        <v>24</v>
      </c>
      <c r="F231" s="22">
        <v>6240250</v>
      </c>
      <c r="G231" s="39">
        <v>100</v>
      </c>
      <c r="H231" s="39"/>
      <c r="I231" s="40">
        <v>4464.2</v>
      </c>
    </row>
    <row r="232" spans="1:12" ht="31.5" hidden="1" x14ac:dyDescent="0.2">
      <c r="A232" s="15"/>
      <c r="B232" s="5" t="s">
        <v>28</v>
      </c>
      <c r="C232" s="22">
        <v>909</v>
      </c>
      <c r="D232" s="21" t="s">
        <v>15</v>
      </c>
      <c r="E232" s="21" t="s">
        <v>24</v>
      </c>
      <c r="F232" s="22">
        <v>6240250</v>
      </c>
      <c r="G232" s="39">
        <v>111</v>
      </c>
      <c r="H232" s="39"/>
      <c r="I232" s="40">
        <v>4461.7</v>
      </c>
    </row>
    <row r="233" spans="1:12" ht="31.5" hidden="1" x14ac:dyDescent="0.2">
      <c r="A233" s="15"/>
      <c r="B233" s="5" t="s">
        <v>43</v>
      </c>
      <c r="C233" s="22">
        <v>909</v>
      </c>
      <c r="D233" s="21" t="s">
        <v>15</v>
      </c>
      <c r="E233" s="21" t="s">
        <v>24</v>
      </c>
      <c r="F233" s="22">
        <v>6240250</v>
      </c>
      <c r="G233" s="39">
        <v>112</v>
      </c>
      <c r="H233" s="39"/>
      <c r="I233" s="40">
        <v>2.5</v>
      </c>
    </row>
    <row r="234" spans="1:12" ht="31.5" hidden="1" x14ac:dyDescent="0.2">
      <c r="A234" s="15"/>
      <c r="B234" s="5" t="s">
        <v>11</v>
      </c>
      <c r="C234" s="22">
        <v>909</v>
      </c>
      <c r="D234" s="21" t="s">
        <v>15</v>
      </c>
      <c r="E234" s="21" t="s">
        <v>24</v>
      </c>
      <c r="F234" s="22">
        <v>6240250</v>
      </c>
      <c r="G234" s="39">
        <v>200</v>
      </c>
      <c r="H234" s="39"/>
      <c r="I234" s="40">
        <v>619.6</v>
      </c>
    </row>
    <row r="235" spans="1:12" ht="31.5" hidden="1" x14ac:dyDescent="0.2">
      <c r="A235" s="15"/>
      <c r="B235" s="5" t="s">
        <v>13</v>
      </c>
      <c r="C235" s="22">
        <v>909</v>
      </c>
      <c r="D235" s="21" t="s">
        <v>15</v>
      </c>
      <c r="E235" s="21" t="s">
        <v>24</v>
      </c>
      <c r="F235" s="22">
        <v>6240250</v>
      </c>
      <c r="G235" s="39">
        <v>244</v>
      </c>
      <c r="H235" s="39"/>
      <c r="I235" s="40">
        <v>619.6</v>
      </c>
    </row>
    <row r="236" spans="1:12" ht="15.75" hidden="1" x14ac:dyDescent="0.2">
      <c r="A236" s="15"/>
      <c r="B236" s="5" t="s">
        <v>30</v>
      </c>
      <c r="C236" s="22">
        <v>909</v>
      </c>
      <c r="D236" s="21" t="s">
        <v>15</v>
      </c>
      <c r="E236" s="21" t="s">
        <v>24</v>
      </c>
      <c r="F236" s="22">
        <v>6240250</v>
      </c>
      <c r="G236" s="39">
        <v>800</v>
      </c>
      <c r="H236" s="39"/>
      <c r="I236" s="40">
        <v>19.5</v>
      </c>
    </row>
    <row r="237" spans="1:12" ht="15.75" hidden="1" x14ac:dyDescent="0.2">
      <c r="A237" s="15"/>
      <c r="B237" s="5" t="s">
        <v>32</v>
      </c>
      <c r="C237" s="22">
        <v>909</v>
      </c>
      <c r="D237" s="21" t="s">
        <v>15</v>
      </c>
      <c r="E237" s="21" t="s">
        <v>24</v>
      </c>
      <c r="F237" s="22">
        <v>6240250</v>
      </c>
      <c r="G237" s="39">
        <v>851</v>
      </c>
      <c r="H237" s="39"/>
      <c r="I237" s="40">
        <v>2.2000000000000002</v>
      </c>
    </row>
    <row r="238" spans="1:12" ht="15.75" hidden="1" x14ac:dyDescent="0.2">
      <c r="A238" s="15"/>
      <c r="B238" s="8" t="s">
        <v>34</v>
      </c>
      <c r="C238" s="22">
        <v>909</v>
      </c>
      <c r="D238" s="65" t="s">
        <v>15</v>
      </c>
      <c r="E238" s="65" t="s">
        <v>24</v>
      </c>
      <c r="F238" s="105">
        <v>6240250</v>
      </c>
      <c r="G238" s="39">
        <v>852</v>
      </c>
      <c r="H238" s="135"/>
      <c r="I238" s="66">
        <v>17.3</v>
      </c>
    </row>
    <row r="239" spans="1:12" ht="15.75" x14ac:dyDescent="0.2">
      <c r="A239" s="53" t="s">
        <v>0</v>
      </c>
      <c r="B239" s="119" t="s">
        <v>167</v>
      </c>
      <c r="C239" s="59">
        <v>902</v>
      </c>
      <c r="D239" s="114" t="s">
        <v>47</v>
      </c>
      <c r="E239" s="114" t="s">
        <v>0</v>
      </c>
      <c r="F239" s="114" t="s">
        <v>0</v>
      </c>
      <c r="G239" s="85" t="s">
        <v>0</v>
      </c>
      <c r="H239" s="162">
        <f>H240+H272+H282+H281</f>
        <v>150308.1</v>
      </c>
      <c r="I239" s="162">
        <f>I240+I272+I282+I281</f>
        <v>112656.9</v>
      </c>
      <c r="J239" s="162">
        <f>J240+J272+J282+J281</f>
        <v>98082.7</v>
      </c>
      <c r="K239" s="155">
        <f t="shared" ref="K239:K240" si="13">H239/I239*100</f>
        <v>133.42112200850548</v>
      </c>
      <c r="L239" s="156">
        <f t="shared" ref="L239:L240" si="14">SUM(J239/I239*100)</f>
        <v>87.063198081963904</v>
      </c>
    </row>
    <row r="240" spans="1:12" ht="15.75" x14ac:dyDescent="0.2">
      <c r="A240" s="7" t="s">
        <v>0</v>
      </c>
      <c r="B240" s="11" t="s">
        <v>48</v>
      </c>
      <c r="C240" s="54">
        <v>902</v>
      </c>
      <c r="D240" s="22" t="s">
        <v>47</v>
      </c>
      <c r="E240" s="22" t="s">
        <v>25</v>
      </c>
      <c r="F240" s="22" t="s">
        <v>0</v>
      </c>
      <c r="G240" s="84" t="s">
        <v>0</v>
      </c>
      <c r="H240" s="158">
        <v>135564.70000000001</v>
      </c>
      <c r="I240" s="159">
        <v>88869.4</v>
      </c>
      <c r="J240" s="159">
        <v>78687.600000000006</v>
      </c>
      <c r="K240" s="159">
        <f t="shared" si="13"/>
        <v>152.54373271339742</v>
      </c>
      <c r="L240" s="160">
        <f t="shared" si="14"/>
        <v>88.54296304464755</v>
      </c>
    </row>
    <row r="241" spans="1:9" ht="31.5" hidden="1" x14ac:dyDescent="0.2">
      <c r="A241" s="32" t="s">
        <v>0</v>
      </c>
      <c r="B241" s="76" t="s">
        <v>81</v>
      </c>
      <c r="C241" s="12">
        <v>902</v>
      </c>
      <c r="D241" s="42" t="s">
        <v>47</v>
      </c>
      <c r="E241" s="42" t="s">
        <v>25</v>
      </c>
      <c r="F241" s="42">
        <v>6300000</v>
      </c>
      <c r="G241" s="30" t="s">
        <v>0</v>
      </c>
      <c r="H241" s="130"/>
      <c r="I241" s="43">
        <f>I242+I252+I259</f>
        <v>25899.4</v>
      </c>
    </row>
    <row r="242" spans="1:9" ht="31.5" hidden="1" x14ac:dyDescent="0.2">
      <c r="A242" s="34" t="s">
        <v>0</v>
      </c>
      <c r="B242" s="9" t="s">
        <v>86</v>
      </c>
      <c r="C242" s="35">
        <v>902</v>
      </c>
      <c r="D242" s="12" t="s">
        <v>47</v>
      </c>
      <c r="E242" s="12" t="s">
        <v>25</v>
      </c>
      <c r="F242" s="12">
        <v>6310000</v>
      </c>
      <c r="G242" s="30" t="s">
        <v>0</v>
      </c>
      <c r="H242" s="131"/>
      <c r="I242" s="31">
        <f>I243+I246+I249</f>
        <v>18400.5</v>
      </c>
    </row>
    <row r="243" spans="1:9" ht="31.5" hidden="1" x14ac:dyDescent="0.2">
      <c r="A243" s="3" t="s">
        <v>0</v>
      </c>
      <c r="B243" s="5" t="s">
        <v>83</v>
      </c>
      <c r="C243" s="12">
        <v>902</v>
      </c>
      <c r="D243" s="12" t="s">
        <v>47</v>
      </c>
      <c r="E243" s="12" t="s">
        <v>25</v>
      </c>
      <c r="F243" s="12">
        <v>6310100</v>
      </c>
      <c r="G243" s="30" t="s">
        <v>0</v>
      </c>
      <c r="H243" s="131"/>
      <c r="I243" s="31">
        <f>I244</f>
        <v>236.6</v>
      </c>
    </row>
    <row r="244" spans="1:9" ht="31.5" hidden="1" x14ac:dyDescent="0.2">
      <c r="A244" s="3" t="s">
        <v>0</v>
      </c>
      <c r="B244" s="5" t="s">
        <v>16</v>
      </c>
      <c r="C244" s="12">
        <v>902</v>
      </c>
      <c r="D244" s="12" t="s">
        <v>47</v>
      </c>
      <c r="E244" s="12" t="s">
        <v>25</v>
      </c>
      <c r="F244" s="12">
        <v>6310100</v>
      </c>
      <c r="G244" s="30" t="s">
        <v>17</v>
      </c>
      <c r="H244" s="131"/>
      <c r="I244" s="31">
        <f>I245</f>
        <v>236.6</v>
      </c>
    </row>
    <row r="245" spans="1:9" ht="15.75" hidden="1" x14ac:dyDescent="0.2">
      <c r="A245" s="32" t="s">
        <v>0</v>
      </c>
      <c r="B245" s="5" t="s">
        <v>18</v>
      </c>
      <c r="C245" s="12">
        <v>902</v>
      </c>
      <c r="D245" s="12" t="s">
        <v>47</v>
      </c>
      <c r="E245" s="12" t="s">
        <v>25</v>
      </c>
      <c r="F245" s="12">
        <v>6310100</v>
      </c>
      <c r="G245" s="30" t="s">
        <v>19</v>
      </c>
      <c r="H245" s="131"/>
      <c r="I245" s="31">
        <v>236.6</v>
      </c>
    </row>
    <row r="246" spans="1:9" ht="47.25" hidden="1" x14ac:dyDescent="0.2">
      <c r="A246" s="32" t="s">
        <v>0</v>
      </c>
      <c r="B246" s="27" t="s">
        <v>84</v>
      </c>
      <c r="C246" s="12">
        <v>902</v>
      </c>
      <c r="D246" s="12" t="s">
        <v>47</v>
      </c>
      <c r="E246" s="12" t="s">
        <v>25</v>
      </c>
      <c r="F246" s="12">
        <v>6310200</v>
      </c>
      <c r="G246" s="30" t="s">
        <v>0</v>
      </c>
      <c r="H246" s="131"/>
      <c r="I246" s="31">
        <f>I247</f>
        <v>89</v>
      </c>
    </row>
    <row r="247" spans="1:9" ht="31.5" hidden="1" x14ac:dyDescent="0.2">
      <c r="A247" s="3" t="s">
        <v>0</v>
      </c>
      <c r="B247" s="5" t="s">
        <v>16</v>
      </c>
      <c r="C247" s="12">
        <v>902</v>
      </c>
      <c r="D247" s="12" t="s">
        <v>47</v>
      </c>
      <c r="E247" s="12" t="s">
        <v>25</v>
      </c>
      <c r="F247" s="12">
        <v>6310200</v>
      </c>
      <c r="G247" s="30" t="s">
        <v>17</v>
      </c>
      <c r="H247" s="131"/>
      <c r="I247" s="31">
        <f>I248</f>
        <v>89</v>
      </c>
    </row>
    <row r="248" spans="1:9" ht="15.75" hidden="1" x14ac:dyDescent="0.2">
      <c r="A248" s="3" t="s">
        <v>0</v>
      </c>
      <c r="B248" s="5" t="s">
        <v>18</v>
      </c>
      <c r="C248" s="12">
        <v>902</v>
      </c>
      <c r="D248" s="12" t="s">
        <v>47</v>
      </c>
      <c r="E248" s="12" t="s">
        <v>25</v>
      </c>
      <c r="F248" s="12">
        <v>6310200</v>
      </c>
      <c r="G248" s="30" t="s">
        <v>19</v>
      </c>
      <c r="H248" s="131"/>
      <c r="I248" s="31">
        <v>89</v>
      </c>
    </row>
    <row r="249" spans="1:9" ht="31.5" hidden="1" x14ac:dyDescent="0.2">
      <c r="A249" s="3" t="s">
        <v>0</v>
      </c>
      <c r="B249" s="5" t="s">
        <v>85</v>
      </c>
      <c r="C249" s="12">
        <v>902</v>
      </c>
      <c r="D249" s="12" t="s">
        <v>47</v>
      </c>
      <c r="E249" s="12" t="s">
        <v>25</v>
      </c>
      <c r="F249" s="12">
        <v>6310360</v>
      </c>
      <c r="G249" s="30" t="s">
        <v>0</v>
      </c>
      <c r="H249" s="131"/>
      <c r="I249" s="31">
        <f>I250</f>
        <v>18074.900000000001</v>
      </c>
    </row>
    <row r="250" spans="1:9" ht="31.5" hidden="1" x14ac:dyDescent="0.2">
      <c r="A250" s="3" t="s">
        <v>0</v>
      </c>
      <c r="B250" s="5" t="s">
        <v>16</v>
      </c>
      <c r="C250" s="12">
        <v>902</v>
      </c>
      <c r="D250" s="12" t="s">
        <v>47</v>
      </c>
      <c r="E250" s="12" t="s">
        <v>25</v>
      </c>
      <c r="F250" s="12">
        <v>6310360</v>
      </c>
      <c r="G250" s="30" t="s">
        <v>17</v>
      </c>
      <c r="H250" s="131"/>
      <c r="I250" s="31">
        <f>I251</f>
        <v>18074.900000000001</v>
      </c>
    </row>
    <row r="251" spans="1:9" ht="47.25" hidden="1" x14ac:dyDescent="0.2">
      <c r="A251" s="3" t="s">
        <v>0</v>
      </c>
      <c r="B251" s="5" t="s">
        <v>21</v>
      </c>
      <c r="C251" s="12">
        <v>902</v>
      </c>
      <c r="D251" s="12" t="s">
        <v>47</v>
      </c>
      <c r="E251" s="12" t="s">
        <v>25</v>
      </c>
      <c r="F251" s="12">
        <v>6310360</v>
      </c>
      <c r="G251" s="30" t="s">
        <v>22</v>
      </c>
      <c r="H251" s="131"/>
      <c r="I251" s="31">
        <v>18074.900000000001</v>
      </c>
    </row>
    <row r="252" spans="1:9" ht="15.75" hidden="1" x14ac:dyDescent="0.2">
      <c r="A252" s="3" t="s">
        <v>0</v>
      </c>
      <c r="B252" s="9" t="s">
        <v>87</v>
      </c>
      <c r="C252" s="35">
        <v>902</v>
      </c>
      <c r="D252" s="12" t="s">
        <v>47</v>
      </c>
      <c r="E252" s="12" t="s">
        <v>25</v>
      </c>
      <c r="F252" s="12">
        <v>6320000</v>
      </c>
      <c r="G252" s="30" t="s">
        <v>0</v>
      </c>
      <c r="H252" s="131"/>
      <c r="I252" s="31">
        <f>I253+I256</f>
        <v>758.9</v>
      </c>
    </row>
    <row r="253" spans="1:9" ht="31.5" hidden="1" x14ac:dyDescent="0.2">
      <c r="A253" s="3" t="s">
        <v>0</v>
      </c>
      <c r="B253" s="5" t="s">
        <v>83</v>
      </c>
      <c r="C253" s="12">
        <v>902</v>
      </c>
      <c r="D253" s="12" t="s">
        <v>47</v>
      </c>
      <c r="E253" s="12" t="s">
        <v>25</v>
      </c>
      <c r="F253" s="12">
        <v>6320100</v>
      </c>
      <c r="G253" s="30" t="s">
        <v>0</v>
      </c>
      <c r="H253" s="131"/>
      <c r="I253" s="31">
        <f>I254</f>
        <v>43.4</v>
      </c>
    </row>
    <row r="254" spans="1:9" ht="31.5" hidden="1" x14ac:dyDescent="0.2">
      <c r="A254" s="32" t="s">
        <v>0</v>
      </c>
      <c r="B254" s="5" t="s">
        <v>16</v>
      </c>
      <c r="C254" s="12">
        <v>902</v>
      </c>
      <c r="D254" s="12" t="s">
        <v>47</v>
      </c>
      <c r="E254" s="12" t="s">
        <v>25</v>
      </c>
      <c r="F254" s="12">
        <v>6320100</v>
      </c>
      <c r="G254" s="30" t="s">
        <v>17</v>
      </c>
      <c r="H254" s="131"/>
      <c r="I254" s="31">
        <f>I255</f>
        <v>43.4</v>
      </c>
    </row>
    <row r="255" spans="1:9" ht="15.75" hidden="1" x14ac:dyDescent="0.2">
      <c r="A255" s="3" t="s">
        <v>0</v>
      </c>
      <c r="B255" s="5" t="s">
        <v>18</v>
      </c>
      <c r="C255" s="12">
        <v>902</v>
      </c>
      <c r="D255" s="12" t="s">
        <v>47</v>
      </c>
      <c r="E255" s="12" t="s">
        <v>25</v>
      </c>
      <c r="F255" s="12">
        <v>6320100</v>
      </c>
      <c r="G255" s="30" t="s">
        <v>19</v>
      </c>
      <c r="H255" s="131"/>
      <c r="I255" s="31">
        <v>43.4</v>
      </c>
    </row>
    <row r="256" spans="1:9" ht="31.5" hidden="1" x14ac:dyDescent="0.2">
      <c r="A256" s="3" t="s">
        <v>0</v>
      </c>
      <c r="B256" s="5" t="s">
        <v>85</v>
      </c>
      <c r="C256" s="12">
        <v>902</v>
      </c>
      <c r="D256" s="12" t="s">
        <v>47</v>
      </c>
      <c r="E256" s="12" t="s">
        <v>25</v>
      </c>
      <c r="F256" s="12">
        <v>6320360</v>
      </c>
      <c r="G256" s="30" t="s">
        <v>0</v>
      </c>
      <c r="H256" s="131"/>
      <c r="I256" s="31">
        <f>I257</f>
        <v>715.5</v>
      </c>
    </row>
    <row r="257" spans="1:12" ht="31.5" hidden="1" x14ac:dyDescent="0.2">
      <c r="A257" s="3" t="s">
        <v>0</v>
      </c>
      <c r="B257" s="5" t="s">
        <v>16</v>
      </c>
      <c r="C257" s="12">
        <v>902</v>
      </c>
      <c r="D257" s="12" t="s">
        <v>47</v>
      </c>
      <c r="E257" s="12" t="s">
        <v>25</v>
      </c>
      <c r="F257" s="12">
        <v>6320360</v>
      </c>
      <c r="G257" s="30" t="s">
        <v>17</v>
      </c>
      <c r="H257" s="131"/>
      <c r="I257" s="31">
        <f>I258</f>
        <v>715.5</v>
      </c>
    </row>
    <row r="258" spans="1:12" ht="47.25" hidden="1" x14ac:dyDescent="0.2">
      <c r="A258" s="32" t="s">
        <v>0</v>
      </c>
      <c r="B258" s="5" t="s">
        <v>21</v>
      </c>
      <c r="C258" s="12">
        <v>902</v>
      </c>
      <c r="D258" s="12" t="s">
        <v>47</v>
      </c>
      <c r="E258" s="12" t="s">
        <v>25</v>
      </c>
      <c r="F258" s="12">
        <v>6320360</v>
      </c>
      <c r="G258" s="30" t="s">
        <v>22</v>
      </c>
      <c r="H258" s="131"/>
      <c r="I258" s="31">
        <v>715.5</v>
      </c>
    </row>
    <row r="259" spans="1:12" ht="15.75" hidden="1" x14ac:dyDescent="0.2">
      <c r="A259" s="3" t="s">
        <v>0</v>
      </c>
      <c r="B259" s="9" t="s">
        <v>88</v>
      </c>
      <c r="C259" s="41">
        <v>902</v>
      </c>
      <c r="D259" s="12" t="s">
        <v>47</v>
      </c>
      <c r="E259" s="12" t="s">
        <v>25</v>
      </c>
      <c r="F259" s="12">
        <v>6330000</v>
      </c>
      <c r="G259" s="30" t="s">
        <v>0</v>
      </c>
      <c r="H259" s="131"/>
      <c r="I259" s="31">
        <f>I260+I269</f>
        <v>6740</v>
      </c>
    </row>
    <row r="260" spans="1:12" ht="17.25" hidden="1" customHeight="1" x14ac:dyDescent="0.2">
      <c r="A260" s="7"/>
      <c r="B260" s="11" t="s">
        <v>89</v>
      </c>
      <c r="C260" s="12">
        <v>902</v>
      </c>
      <c r="D260" s="12" t="s">
        <v>47</v>
      </c>
      <c r="E260" s="12" t="s">
        <v>25</v>
      </c>
      <c r="F260" s="12">
        <v>6330200</v>
      </c>
      <c r="G260" s="30"/>
      <c r="H260" s="131"/>
      <c r="I260" s="31">
        <f>I261</f>
        <v>196.4</v>
      </c>
    </row>
    <row r="261" spans="1:12" ht="31.5" hidden="1" x14ac:dyDescent="0.2">
      <c r="A261" s="7"/>
      <c r="B261" s="5" t="s">
        <v>16</v>
      </c>
      <c r="C261" s="12">
        <v>902</v>
      </c>
      <c r="D261" s="12" t="s">
        <v>47</v>
      </c>
      <c r="E261" s="12" t="s">
        <v>25</v>
      </c>
      <c r="F261" s="12">
        <v>6330200</v>
      </c>
      <c r="G261" s="30" t="s">
        <v>17</v>
      </c>
      <c r="H261" s="131"/>
      <c r="I261" s="31">
        <f>I262</f>
        <v>196.4</v>
      </c>
    </row>
    <row r="262" spans="1:12" ht="15.75" hidden="1" x14ac:dyDescent="0.2">
      <c r="A262" s="7"/>
      <c r="B262" s="8" t="s">
        <v>18</v>
      </c>
      <c r="C262" s="12">
        <v>902</v>
      </c>
      <c r="D262" s="12" t="s">
        <v>47</v>
      </c>
      <c r="E262" s="12" t="s">
        <v>25</v>
      </c>
      <c r="F262" s="12">
        <v>6330200</v>
      </c>
      <c r="G262" s="30" t="s">
        <v>19</v>
      </c>
      <c r="H262" s="131"/>
      <c r="I262" s="31">
        <f>I265+I266</f>
        <v>196.4</v>
      </c>
    </row>
    <row r="263" spans="1:12" ht="47.25" hidden="1" x14ac:dyDescent="0.2">
      <c r="A263" s="7"/>
      <c r="B263" s="11" t="s">
        <v>162</v>
      </c>
      <c r="C263" s="35">
        <v>902</v>
      </c>
      <c r="D263" s="12" t="s">
        <v>47</v>
      </c>
      <c r="E263" s="12" t="s">
        <v>25</v>
      </c>
      <c r="F263" s="12">
        <v>6330202</v>
      </c>
      <c r="G263" s="30"/>
      <c r="H263" s="131"/>
      <c r="I263" s="31">
        <f>I264</f>
        <v>99</v>
      </c>
    </row>
    <row r="264" spans="1:12" ht="31.5" hidden="1" x14ac:dyDescent="0.2">
      <c r="A264" s="7"/>
      <c r="B264" s="6" t="s">
        <v>16</v>
      </c>
      <c r="C264" s="12">
        <v>902</v>
      </c>
      <c r="D264" s="12" t="s">
        <v>47</v>
      </c>
      <c r="E264" s="12" t="s">
        <v>25</v>
      </c>
      <c r="F264" s="12">
        <v>6330202</v>
      </c>
      <c r="G264" s="30" t="s">
        <v>17</v>
      </c>
      <c r="H264" s="131"/>
      <c r="I264" s="31">
        <f>I265</f>
        <v>99</v>
      </c>
    </row>
    <row r="265" spans="1:12" ht="15.75" hidden="1" x14ac:dyDescent="0.2">
      <c r="A265" s="7"/>
      <c r="B265" s="8" t="s">
        <v>18</v>
      </c>
      <c r="C265" s="12">
        <v>902</v>
      </c>
      <c r="D265" s="12" t="s">
        <v>47</v>
      </c>
      <c r="E265" s="12" t="s">
        <v>25</v>
      </c>
      <c r="F265" s="12">
        <v>6330202</v>
      </c>
      <c r="G265" s="30" t="s">
        <v>19</v>
      </c>
      <c r="H265" s="131"/>
      <c r="I265" s="31">
        <v>99</v>
      </c>
    </row>
    <row r="266" spans="1:12" ht="31.5" hidden="1" x14ac:dyDescent="0.2">
      <c r="A266" s="32"/>
      <c r="B266" s="27" t="s">
        <v>83</v>
      </c>
      <c r="C266" s="35">
        <v>902</v>
      </c>
      <c r="D266" s="12" t="s">
        <v>47</v>
      </c>
      <c r="E266" s="12" t="s">
        <v>25</v>
      </c>
      <c r="F266" s="12">
        <v>6330204</v>
      </c>
      <c r="G266" s="30" t="s">
        <v>0</v>
      </c>
      <c r="H266" s="131"/>
      <c r="I266" s="31">
        <f>I267</f>
        <v>97.4</v>
      </c>
    </row>
    <row r="267" spans="1:12" ht="31.5" hidden="1" x14ac:dyDescent="0.2">
      <c r="A267" s="32"/>
      <c r="B267" s="5" t="s">
        <v>16</v>
      </c>
      <c r="C267" s="12">
        <v>902</v>
      </c>
      <c r="D267" s="12" t="s">
        <v>47</v>
      </c>
      <c r="E267" s="12" t="s">
        <v>25</v>
      </c>
      <c r="F267" s="12">
        <v>6330204</v>
      </c>
      <c r="G267" s="30" t="s">
        <v>17</v>
      </c>
      <c r="H267" s="131"/>
      <c r="I267" s="31">
        <f>I268</f>
        <v>97.4</v>
      </c>
    </row>
    <row r="268" spans="1:12" ht="15.75" hidden="1" x14ac:dyDescent="0.2">
      <c r="A268" s="32"/>
      <c r="B268" s="5" t="s">
        <v>18</v>
      </c>
      <c r="C268" s="12">
        <v>902</v>
      </c>
      <c r="D268" s="12" t="s">
        <v>47</v>
      </c>
      <c r="E268" s="12" t="s">
        <v>25</v>
      </c>
      <c r="F268" s="12">
        <v>6330204</v>
      </c>
      <c r="G268" s="30" t="s">
        <v>19</v>
      </c>
      <c r="H268" s="131"/>
      <c r="I268" s="31">
        <v>97.4</v>
      </c>
    </row>
    <row r="269" spans="1:12" ht="31.5" hidden="1" x14ac:dyDescent="0.2">
      <c r="A269" s="32" t="s">
        <v>0</v>
      </c>
      <c r="B269" s="5" t="s">
        <v>85</v>
      </c>
      <c r="C269" s="12">
        <v>902</v>
      </c>
      <c r="D269" s="12" t="s">
        <v>47</v>
      </c>
      <c r="E269" s="12" t="s">
        <v>25</v>
      </c>
      <c r="F269" s="12">
        <v>6330360</v>
      </c>
      <c r="G269" s="30" t="s">
        <v>0</v>
      </c>
      <c r="H269" s="131"/>
      <c r="I269" s="31">
        <f>I270</f>
        <v>6543.6</v>
      </c>
    </row>
    <row r="270" spans="1:12" ht="31.5" hidden="1" x14ac:dyDescent="0.2">
      <c r="A270" s="3" t="s">
        <v>0</v>
      </c>
      <c r="B270" s="5" t="s">
        <v>16</v>
      </c>
      <c r="C270" s="12">
        <v>902</v>
      </c>
      <c r="D270" s="12" t="s">
        <v>47</v>
      </c>
      <c r="E270" s="12" t="s">
        <v>25</v>
      </c>
      <c r="F270" s="12">
        <v>6330360</v>
      </c>
      <c r="G270" s="30" t="s">
        <v>17</v>
      </c>
      <c r="H270" s="131"/>
      <c r="I270" s="31">
        <f>I271</f>
        <v>6543.6</v>
      </c>
    </row>
    <row r="271" spans="1:12" ht="47.25" hidden="1" x14ac:dyDescent="0.2">
      <c r="A271" s="3" t="s">
        <v>0</v>
      </c>
      <c r="B271" s="8" t="s">
        <v>21</v>
      </c>
      <c r="C271" s="12">
        <v>902</v>
      </c>
      <c r="D271" s="36" t="s">
        <v>47</v>
      </c>
      <c r="E271" s="36" t="s">
        <v>25</v>
      </c>
      <c r="F271" s="36">
        <v>6330360</v>
      </c>
      <c r="G271" s="30" t="s">
        <v>22</v>
      </c>
      <c r="H271" s="132"/>
      <c r="I271" s="38">
        <v>6543.6</v>
      </c>
    </row>
    <row r="272" spans="1:12" ht="0.75" hidden="1" customHeight="1" x14ac:dyDescent="0.2">
      <c r="A272" s="7" t="s">
        <v>0</v>
      </c>
      <c r="B272" s="11" t="s">
        <v>50</v>
      </c>
      <c r="C272" s="54">
        <v>902</v>
      </c>
      <c r="D272" s="22" t="s">
        <v>47</v>
      </c>
      <c r="E272" s="22" t="s">
        <v>36</v>
      </c>
      <c r="F272" s="22" t="s">
        <v>0</v>
      </c>
      <c r="G272" s="84" t="s">
        <v>0</v>
      </c>
      <c r="H272" s="99"/>
      <c r="I272" s="40"/>
      <c r="J272" s="78"/>
      <c r="K272" s="79"/>
      <c r="L272" s="80"/>
    </row>
    <row r="273" spans="1:12" ht="36.75" hidden="1" customHeight="1" x14ac:dyDescent="0.2">
      <c r="A273" s="33"/>
      <c r="B273" s="76" t="s">
        <v>81</v>
      </c>
      <c r="C273" s="12">
        <v>902</v>
      </c>
      <c r="D273" s="42" t="s">
        <v>47</v>
      </c>
      <c r="E273" s="42" t="s">
        <v>36</v>
      </c>
      <c r="F273" s="42">
        <v>6300000</v>
      </c>
      <c r="G273" s="30" t="s">
        <v>0</v>
      </c>
      <c r="H273" s="130"/>
      <c r="I273" s="43">
        <f>I274</f>
        <v>983.2</v>
      </c>
    </row>
    <row r="274" spans="1:12" ht="15.75" hidden="1" x14ac:dyDescent="0.2">
      <c r="A274" s="32" t="s">
        <v>0</v>
      </c>
      <c r="B274" s="9" t="s">
        <v>91</v>
      </c>
      <c r="C274" s="35">
        <v>902</v>
      </c>
      <c r="D274" s="12" t="s">
        <v>47</v>
      </c>
      <c r="E274" s="12" t="s">
        <v>36</v>
      </c>
      <c r="F274" s="12">
        <v>6340000</v>
      </c>
      <c r="G274" s="30" t="s">
        <v>0</v>
      </c>
      <c r="H274" s="131"/>
      <c r="I274" s="31">
        <f>I275+I278</f>
        <v>983.2</v>
      </c>
    </row>
    <row r="275" spans="1:12" ht="31.5" hidden="1" x14ac:dyDescent="0.2">
      <c r="A275" s="32" t="s">
        <v>0</v>
      </c>
      <c r="B275" s="5" t="s">
        <v>83</v>
      </c>
      <c r="C275" s="12">
        <v>902</v>
      </c>
      <c r="D275" s="12" t="s">
        <v>47</v>
      </c>
      <c r="E275" s="12" t="s">
        <v>36</v>
      </c>
      <c r="F275" s="12">
        <v>6340100</v>
      </c>
      <c r="G275" s="30" t="s">
        <v>0</v>
      </c>
      <c r="H275" s="131"/>
      <c r="I275" s="31">
        <f>I276</f>
        <v>50.5</v>
      </c>
    </row>
    <row r="276" spans="1:12" ht="31.5" hidden="1" x14ac:dyDescent="0.2">
      <c r="A276" s="3" t="s">
        <v>0</v>
      </c>
      <c r="B276" s="5" t="s">
        <v>16</v>
      </c>
      <c r="C276" s="12">
        <v>902</v>
      </c>
      <c r="D276" s="12" t="s">
        <v>47</v>
      </c>
      <c r="E276" s="12" t="s">
        <v>36</v>
      </c>
      <c r="F276" s="12">
        <v>6340100</v>
      </c>
      <c r="G276" s="30" t="s">
        <v>17</v>
      </c>
      <c r="H276" s="131"/>
      <c r="I276" s="31">
        <f>I277</f>
        <v>50.5</v>
      </c>
    </row>
    <row r="277" spans="1:12" ht="15.75" hidden="1" x14ac:dyDescent="0.2">
      <c r="A277" s="32" t="s">
        <v>0</v>
      </c>
      <c r="B277" s="5" t="s">
        <v>18</v>
      </c>
      <c r="C277" s="12">
        <v>902</v>
      </c>
      <c r="D277" s="12" t="s">
        <v>47</v>
      </c>
      <c r="E277" s="12" t="s">
        <v>36</v>
      </c>
      <c r="F277" s="12">
        <v>6340100</v>
      </c>
      <c r="G277" s="30" t="s">
        <v>19</v>
      </c>
      <c r="H277" s="131"/>
      <c r="I277" s="31">
        <v>50.5</v>
      </c>
    </row>
    <row r="278" spans="1:12" ht="31.5" hidden="1" x14ac:dyDescent="0.2">
      <c r="A278" s="32"/>
      <c r="B278" s="5" t="s">
        <v>85</v>
      </c>
      <c r="C278" s="12">
        <v>902</v>
      </c>
      <c r="D278" s="12" t="s">
        <v>47</v>
      </c>
      <c r="E278" s="12" t="s">
        <v>36</v>
      </c>
      <c r="F278" s="12">
        <v>6340360</v>
      </c>
      <c r="G278" s="30" t="s">
        <v>0</v>
      </c>
      <c r="H278" s="131"/>
      <c r="I278" s="31">
        <f>I279</f>
        <v>932.7</v>
      </c>
    </row>
    <row r="279" spans="1:12" ht="31.5" hidden="1" x14ac:dyDescent="0.2">
      <c r="A279" s="32"/>
      <c r="B279" s="5" t="s">
        <v>16</v>
      </c>
      <c r="C279" s="12">
        <v>902</v>
      </c>
      <c r="D279" s="12" t="s">
        <v>47</v>
      </c>
      <c r="E279" s="12" t="s">
        <v>36</v>
      </c>
      <c r="F279" s="12">
        <v>6340360</v>
      </c>
      <c r="G279" s="30" t="s">
        <v>17</v>
      </c>
      <c r="H279" s="131"/>
      <c r="I279" s="31">
        <f>I280</f>
        <v>932.7</v>
      </c>
    </row>
    <row r="280" spans="1:12" ht="47.25" hidden="1" x14ac:dyDescent="0.2">
      <c r="A280" s="32" t="s">
        <v>0</v>
      </c>
      <c r="B280" s="8" t="s">
        <v>21</v>
      </c>
      <c r="C280" s="12">
        <v>902</v>
      </c>
      <c r="D280" s="36" t="s">
        <v>47</v>
      </c>
      <c r="E280" s="36" t="s">
        <v>36</v>
      </c>
      <c r="F280" s="36">
        <v>6340360</v>
      </c>
      <c r="G280" s="30" t="s">
        <v>22</v>
      </c>
      <c r="H280" s="132"/>
      <c r="I280" s="38">
        <v>932.7</v>
      </c>
    </row>
    <row r="281" spans="1:12" s="145" customFormat="1" ht="15.75" x14ac:dyDescent="0.2">
      <c r="A281" s="34"/>
      <c r="B281" s="146" t="s">
        <v>50</v>
      </c>
      <c r="C281" s="54"/>
      <c r="D281" s="22" t="s">
        <v>47</v>
      </c>
      <c r="E281" s="141" t="s">
        <v>36</v>
      </c>
      <c r="F281" s="98"/>
      <c r="G281" s="84"/>
      <c r="H281" s="22">
        <v>1273.5</v>
      </c>
      <c r="I281" s="158">
        <v>1921.5</v>
      </c>
      <c r="J281" s="170">
        <v>1562.9</v>
      </c>
      <c r="K281" s="159">
        <f t="shared" ref="K281" si="15">H281/I281*100</f>
        <v>66.276346604215448</v>
      </c>
      <c r="L281" s="160">
        <f t="shared" ref="L281" si="16">SUM(J281/I281*100)</f>
        <v>81.337496747332821</v>
      </c>
    </row>
    <row r="282" spans="1:12" ht="15.75" x14ac:dyDescent="0.2">
      <c r="A282" s="34" t="s">
        <v>0</v>
      </c>
      <c r="B282" s="11" t="s">
        <v>51</v>
      </c>
      <c r="C282" s="54">
        <v>902</v>
      </c>
      <c r="D282" s="22" t="s">
        <v>47</v>
      </c>
      <c r="E282" s="22" t="s">
        <v>9</v>
      </c>
      <c r="F282" s="22" t="s">
        <v>0</v>
      </c>
      <c r="G282" s="84" t="s">
        <v>0</v>
      </c>
      <c r="H282" s="158">
        <v>13469.9</v>
      </c>
      <c r="I282" s="159">
        <v>21866</v>
      </c>
      <c r="J282" s="159">
        <v>17832.2</v>
      </c>
      <c r="K282" s="159">
        <f>H282/I282*100</f>
        <v>61.602030549711884</v>
      </c>
      <c r="L282" s="160">
        <f>SUM(J282/I282*100)</f>
        <v>81.552181468947225</v>
      </c>
    </row>
    <row r="283" spans="1:12" ht="31.5" hidden="1" x14ac:dyDescent="0.2">
      <c r="A283" s="34" t="s">
        <v>0</v>
      </c>
      <c r="B283" s="70" t="s">
        <v>81</v>
      </c>
      <c r="C283" s="35">
        <v>902</v>
      </c>
      <c r="D283" s="42" t="s">
        <v>47</v>
      </c>
      <c r="E283" s="42" t="s">
        <v>9</v>
      </c>
      <c r="F283" s="42">
        <v>6300000</v>
      </c>
      <c r="G283" s="30" t="s">
        <v>0</v>
      </c>
      <c r="H283" s="130"/>
      <c r="I283" s="43">
        <f>I284</f>
        <v>3084.4999999999995</v>
      </c>
    </row>
    <row r="284" spans="1:12" ht="31.5" hidden="1" x14ac:dyDescent="0.2">
      <c r="A284" s="3" t="s">
        <v>0</v>
      </c>
      <c r="B284" s="27" t="s">
        <v>90</v>
      </c>
      <c r="C284" s="12">
        <v>902</v>
      </c>
      <c r="D284" s="12" t="s">
        <v>47</v>
      </c>
      <c r="E284" s="12" t="s">
        <v>9</v>
      </c>
      <c r="F284" s="12">
        <v>6360000</v>
      </c>
      <c r="G284" s="30" t="s">
        <v>0</v>
      </c>
      <c r="H284" s="131"/>
      <c r="I284" s="31">
        <f>I285+I292</f>
        <v>3084.4999999999995</v>
      </c>
    </row>
    <row r="285" spans="1:12" ht="15.75" hidden="1" x14ac:dyDescent="0.2">
      <c r="A285" s="3" t="s">
        <v>0</v>
      </c>
      <c r="B285" s="5" t="s">
        <v>92</v>
      </c>
      <c r="C285" s="12">
        <v>902</v>
      </c>
      <c r="D285" s="12" t="s">
        <v>47</v>
      </c>
      <c r="E285" s="12" t="s">
        <v>9</v>
      </c>
      <c r="F285" s="12">
        <v>6360140</v>
      </c>
      <c r="G285" s="30" t="s">
        <v>0</v>
      </c>
      <c r="H285" s="131"/>
      <c r="I285" s="31">
        <f>I286+I288+I290</f>
        <v>909.1</v>
      </c>
    </row>
    <row r="286" spans="1:12" ht="63" hidden="1" x14ac:dyDescent="0.2">
      <c r="A286" s="32" t="s">
        <v>0</v>
      </c>
      <c r="B286" s="5" t="s">
        <v>26</v>
      </c>
      <c r="C286" s="12">
        <v>902</v>
      </c>
      <c r="D286" s="12" t="s">
        <v>47</v>
      </c>
      <c r="E286" s="12" t="s">
        <v>9</v>
      </c>
      <c r="F286" s="12">
        <v>6360140</v>
      </c>
      <c r="G286" s="30" t="s">
        <v>27</v>
      </c>
      <c r="H286" s="131"/>
      <c r="I286" s="31">
        <f>I287</f>
        <v>873.4</v>
      </c>
    </row>
    <row r="287" spans="1:12" ht="31.5" hidden="1" x14ac:dyDescent="0.2">
      <c r="A287" s="32" t="s">
        <v>0</v>
      </c>
      <c r="B287" s="5" t="s">
        <v>41</v>
      </c>
      <c r="C287" s="12">
        <v>902</v>
      </c>
      <c r="D287" s="12" t="s">
        <v>47</v>
      </c>
      <c r="E287" s="12" t="s">
        <v>9</v>
      </c>
      <c r="F287" s="12">
        <v>6360140</v>
      </c>
      <c r="G287" s="30" t="s">
        <v>42</v>
      </c>
      <c r="H287" s="131"/>
      <c r="I287" s="31">
        <v>873.4</v>
      </c>
    </row>
    <row r="288" spans="1:12" ht="31.5" hidden="1" x14ac:dyDescent="0.2">
      <c r="A288" s="3" t="s">
        <v>0</v>
      </c>
      <c r="B288" s="5" t="s">
        <v>11</v>
      </c>
      <c r="C288" s="12">
        <v>902</v>
      </c>
      <c r="D288" s="12" t="s">
        <v>47</v>
      </c>
      <c r="E288" s="12" t="s">
        <v>9</v>
      </c>
      <c r="F288" s="12">
        <v>6360140</v>
      </c>
      <c r="G288" s="30" t="s">
        <v>12</v>
      </c>
      <c r="H288" s="131"/>
      <c r="I288" s="31">
        <f>I289</f>
        <v>34.6</v>
      </c>
    </row>
    <row r="289" spans="1:12" ht="31.5" hidden="1" x14ac:dyDescent="0.2">
      <c r="A289" s="32" t="s">
        <v>0</v>
      </c>
      <c r="B289" s="5" t="s">
        <v>13</v>
      </c>
      <c r="C289" s="12">
        <v>902</v>
      </c>
      <c r="D289" s="12" t="s">
        <v>47</v>
      </c>
      <c r="E289" s="12" t="s">
        <v>9</v>
      </c>
      <c r="F289" s="12">
        <v>6360140</v>
      </c>
      <c r="G289" s="30" t="s">
        <v>14</v>
      </c>
      <c r="H289" s="131"/>
      <c r="I289" s="31">
        <v>34.6</v>
      </c>
    </row>
    <row r="290" spans="1:12" ht="15.75" hidden="1" x14ac:dyDescent="0.2">
      <c r="A290" s="32" t="s">
        <v>0</v>
      </c>
      <c r="B290" s="5" t="s">
        <v>30</v>
      </c>
      <c r="C290" s="12">
        <v>902</v>
      </c>
      <c r="D290" s="12" t="s">
        <v>47</v>
      </c>
      <c r="E290" s="12" t="s">
        <v>9</v>
      </c>
      <c r="F290" s="12">
        <v>6360140</v>
      </c>
      <c r="G290" s="30" t="s">
        <v>31</v>
      </c>
      <c r="H290" s="131"/>
      <c r="I290" s="31">
        <f>I291</f>
        <v>1.1000000000000001</v>
      </c>
    </row>
    <row r="291" spans="1:12" ht="18.75" hidden="1" customHeight="1" x14ac:dyDescent="0.2">
      <c r="A291" s="32" t="s">
        <v>0</v>
      </c>
      <c r="B291" s="5" t="s">
        <v>34</v>
      </c>
      <c r="C291" s="12">
        <v>902</v>
      </c>
      <c r="D291" s="12" t="s">
        <v>47</v>
      </c>
      <c r="E291" s="12" t="s">
        <v>9</v>
      </c>
      <c r="F291" s="12">
        <v>6360140</v>
      </c>
      <c r="G291" s="30" t="s">
        <v>35</v>
      </c>
      <c r="H291" s="131"/>
      <c r="I291" s="31">
        <v>1.1000000000000001</v>
      </c>
    </row>
    <row r="292" spans="1:12" ht="31.5" hidden="1" x14ac:dyDescent="0.2">
      <c r="A292" s="32" t="s">
        <v>0</v>
      </c>
      <c r="B292" s="5" t="s">
        <v>93</v>
      </c>
      <c r="C292" s="12">
        <v>902</v>
      </c>
      <c r="D292" s="12" t="s">
        <v>47</v>
      </c>
      <c r="E292" s="12" t="s">
        <v>9</v>
      </c>
      <c r="F292" s="12">
        <v>6360250</v>
      </c>
      <c r="G292" s="30" t="s">
        <v>0</v>
      </c>
      <c r="H292" s="131"/>
      <c r="I292" s="31">
        <f>I293+I295+I297</f>
        <v>2175.3999999999996</v>
      </c>
    </row>
    <row r="293" spans="1:12" ht="63" hidden="1" x14ac:dyDescent="0.2">
      <c r="A293" s="32" t="s">
        <v>0</v>
      </c>
      <c r="B293" s="5" t="s">
        <v>26</v>
      </c>
      <c r="C293" s="12">
        <v>902</v>
      </c>
      <c r="D293" s="12" t="s">
        <v>47</v>
      </c>
      <c r="E293" s="12" t="s">
        <v>9</v>
      </c>
      <c r="F293" s="12">
        <v>6360250</v>
      </c>
      <c r="G293" s="30" t="s">
        <v>27</v>
      </c>
      <c r="H293" s="131"/>
      <c r="I293" s="31">
        <f>I294</f>
        <v>1889.1</v>
      </c>
    </row>
    <row r="294" spans="1:12" ht="31.5" hidden="1" x14ac:dyDescent="0.2">
      <c r="A294" s="3" t="s">
        <v>0</v>
      </c>
      <c r="B294" s="5" t="s">
        <v>28</v>
      </c>
      <c r="C294" s="12">
        <v>902</v>
      </c>
      <c r="D294" s="12" t="s">
        <v>47</v>
      </c>
      <c r="E294" s="12" t="s">
        <v>9</v>
      </c>
      <c r="F294" s="12">
        <v>6360250</v>
      </c>
      <c r="G294" s="30" t="s">
        <v>29</v>
      </c>
      <c r="H294" s="131"/>
      <c r="I294" s="31">
        <v>1889.1</v>
      </c>
    </row>
    <row r="295" spans="1:12" ht="31.5" hidden="1" x14ac:dyDescent="0.2">
      <c r="A295" s="32" t="s">
        <v>0</v>
      </c>
      <c r="B295" s="5" t="s">
        <v>11</v>
      </c>
      <c r="C295" s="12">
        <v>902</v>
      </c>
      <c r="D295" s="12" t="s">
        <v>47</v>
      </c>
      <c r="E295" s="12" t="s">
        <v>9</v>
      </c>
      <c r="F295" s="12">
        <v>6360250</v>
      </c>
      <c r="G295" s="30" t="s">
        <v>12</v>
      </c>
      <c r="H295" s="131"/>
      <c r="I295" s="31">
        <f>I296</f>
        <v>283.7</v>
      </c>
    </row>
    <row r="296" spans="1:12" ht="31.5" hidden="1" x14ac:dyDescent="0.2">
      <c r="A296" s="3" t="s">
        <v>0</v>
      </c>
      <c r="B296" s="5" t="s">
        <v>13</v>
      </c>
      <c r="C296" s="12">
        <v>902</v>
      </c>
      <c r="D296" s="12" t="s">
        <v>47</v>
      </c>
      <c r="E296" s="12" t="s">
        <v>9</v>
      </c>
      <c r="F296" s="12">
        <v>6360250</v>
      </c>
      <c r="G296" s="30" t="s">
        <v>14</v>
      </c>
      <c r="H296" s="131"/>
      <c r="I296" s="31">
        <v>283.7</v>
      </c>
    </row>
    <row r="297" spans="1:12" ht="15.75" hidden="1" x14ac:dyDescent="0.2">
      <c r="A297" s="3" t="s">
        <v>0</v>
      </c>
      <c r="B297" s="5" t="s">
        <v>30</v>
      </c>
      <c r="C297" s="12">
        <v>902</v>
      </c>
      <c r="D297" s="12" t="s">
        <v>47</v>
      </c>
      <c r="E297" s="12" t="s">
        <v>9</v>
      </c>
      <c r="F297" s="12">
        <v>6360250</v>
      </c>
      <c r="G297" s="30" t="s">
        <v>31</v>
      </c>
      <c r="H297" s="131"/>
      <c r="I297" s="31">
        <f>I298+I299</f>
        <v>2.6</v>
      </c>
    </row>
    <row r="298" spans="1:12" ht="15.75" hidden="1" x14ac:dyDescent="0.2">
      <c r="A298" s="32" t="s">
        <v>0</v>
      </c>
      <c r="B298" s="5" t="s">
        <v>32</v>
      </c>
      <c r="C298" s="12">
        <v>902</v>
      </c>
      <c r="D298" s="12" t="s">
        <v>47</v>
      </c>
      <c r="E298" s="12" t="s">
        <v>9</v>
      </c>
      <c r="F298" s="12">
        <v>6360250</v>
      </c>
      <c r="G298" s="30" t="s">
        <v>33</v>
      </c>
      <c r="H298" s="131"/>
      <c r="I298" s="31">
        <v>0.6</v>
      </c>
    </row>
    <row r="299" spans="1:12" ht="15.75" hidden="1" x14ac:dyDescent="0.2">
      <c r="A299" s="14" t="s">
        <v>0</v>
      </c>
      <c r="B299" s="8" t="s">
        <v>34</v>
      </c>
      <c r="C299" s="36">
        <v>902</v>
      </c>
      <c r="D299" s="36" t="s">
        <v>47</v>
      </c>
      <c r="E299" s="36" t="s">
        <v>9</v>
      </c>
      <c r="F299" s="36">
        <v>6360250</v>
      </c>
      <c r="G299" s="37" t="s">
        <v>35</v>
      </c>
      <c r="H299" s="132"/>
      <c r="I299" s="38">
        <v>2</v>
      </c>
    </row>
    <row r="300" spans="1:12" ht="17.25" customHeight="1" x14ac:dyDescent="0.2">
      <c r="A300" s="51"/>
      <c r="B300" s="119" t="s">
        <v>174</v>
      </c>
      <c r="C300" s="60"/>
      <c r="D300" s="114">
        <v>10</v>
      </c>
      <c r="E300" s="114"/>
      <c r="F300" s="114"/>
      <c r="G300" s="86"/>
      <c r="H300" s="162">
        <f>H301+H306+H312+H332+H302</f>
        <v>118373.4</v>
      </c>
      <c r="I300" s="162">
        <f t="shared" ref="I300:J300" si="17">I301+I306+I312+I332+I302</f>
        <v>132114.20000000001</v>
      </c>
      <c r="J300" s="162">
        <f t="shared" si="17"/>
        <v>86697.2</v>
      </c>
      <c r="K300" s="155">
        <f t="shared" ref="K300:K301" si="18">H300/I300*100</f>
        <v>89.599301210619288</v>
      </c>
      <c r="L300" s="156">
        <f t="shared" ref="L300:L301" si="19">SUM(J300/I300*100)</f>
        <v>65.622923198263322</v>
      </c>
    </row>
    <row r="301" spans="1:12" ht="15.75" x14ac:dyDescent="0.2">
      <c r="A301" s="49"/>
      <c r="B301" s="11" t="s">
        <v>148</v>
      </c>
      <c r="C301" s="61">
        <v>908</v>
      </c>
      <c r="D301" s="21" t="s">
        <v>10</v>
      </c>
      <c r="E301" s="21" t="s">
        <v>25</v>
      </c>
      <c r="F301" s="22"/>
      <c r="G301" s="87"/>
      <c r="H301" s="158">
        <v>2439.1999999999998</v>
      </c>
      <c r="I301" s="159">
        <v>3025.1</v>
      </c>
      <c r="J301" s="159">
        <v>2703.8</v>
      </c>
      <c r="K301" s="159">
        <f t="shared" si="18"/>
        <v>80.632045221645569</v>
      </c>
      <c r="L301" s="160">
        <f t="shared" si="19"/>
        <v>89.378863508644343</v>
      </c>
    </row>
    <row r="302" spans="1:12" ht="20.25" hidden="1" customHeight="1" x14ac:dyDescent="0.2">
      <c r="A302" s="15"/>
      <c r="B302" s="78" t="s">
        <v>189</v>
      </c>
      <c r="C302" s="22">
        <v>908</v>
      </c>
      <c r="D302" s="74" t="s">
        <v>10</v>
      </c>
      <c r="E302" s="141" t="s">
        <v>36</v>
      </c>
      <c r="F302" s="91">
        <v>6170000</v>
      </c>
      <c r="G302" s="39"/>
      <c r="H302" s="144">
        <v>0</v>
      </c>
      <c r="I302" s="144">
        <v>0</v>
      </c>
      <c r="J302" s="143">
        <v>0</v>
      </c>
      <c r="K302" s="79" t="e">
        <f t="shared" ref="K302" si="20">H302/I302*100</f>
        <v>#DIV/0!</v>
      </c>
      <c r="L302" s="80" t="e">
        <f t="shared" ref="L302" si="21">SUM(J302/I302*100)</f>
        <v>#DIV/0!</v>
      </c>
    </row>
    <row r="303" spans="1:12" ht="18.75" hidden="1" customHeight="1" x14ac:dyDescent="0.2">
      <c r="A303" s="15"/>
      <c r="B303" s="11" t="s">
        <v>149</v>
      </c>
      <c r="C303" s="22">
        <v>908</v>
      </c>
      <c r="D303" s="21" t="s">
        <v>10</v>
      </c>
      <c r="E303" s="21" t="s">
        <v>25</v>
      </c>
      <c r="F303" s="22">
        <v>6170030</v>
      </c>
      <c r="G303" s="39"/>
      <c r="H303" s="39"/>
      <c r="I303" s="40">
        <f>I304</f>
        <v>0</v>
      </c>
    </row>
    <row r="304" spans="1:12" ht="27" hidden="1" customHeight="1" x14ac:dyDescent="0.2">
      <c r="A304" s="15"/>
      <c r="B304" s="11" t="s">
        <v>20</v>
      </c>
      <c r="C304" s="22">
        <v>908</v>
      </c>
      <c r="D304" s="21" t="s">
        <v>10</v>
      </c>
      <c r="E304" s="21" t="s">
        <v>25</v>
      </c>
      <c r="F304" s="22">
        <v>6170030</v>
      </c>
      <c r="G304" s="39">
        <v>300</v>
      </c>
      <c r="H304" s="39"/>
      <c r="I304" s="40">
        <f>I305</f>
        <v>0</v>
      </c>
    </row>
    <row r="305" spans="1:12" ht="28.5" hidden="1" customHeight="1" x14ac:dyDescent="0.2">
      <c r="A305" s="15"/>
      <c r="B305" s="64" t="s">
        <v>54</v>
      </c>
      <c r="C305" s="22">
        <v>908</v>
      </c>
      <c r="D305" s="65" t="s">
        <v>10</v>
      </c>
      <c r="E305" s="65" t="s">
        <v>25</v>
      </c>
      <c r="F305" s="105">
        <v>6170030</v>
      </c>
      <c r="G305" s="39">
        <v>321</v>
      </c>
      <c r="H305" s="135"/>
      <c r="I305" s="66">
        <v>0</v>
      </c>
    </row>
    <row r="306" spans="1:12" ht="15.75" x14ac:dyDescent="0.2">
      <c r="A306" s="49"/>
      <c r="B306" s="11" t="s">
        <v>150</v>
      </c>
      <c r="C306" s="61">
        <v>908</v>
      </c>
      <c r="D306" s="21" t="s">
        <v>10</v>
      </c>
      <c r="E306" s="21" t="s">
        <v>37</v>
      </c>
      <c r="F306" s="22"/>
      <c r="G306" s="87"/>
      <c r="H306" s="158">
        <v>1610</v>
      </c>
      <c r="I306" s="159">
        <v>11318.9</v>
      </c>
      <c r="J306" s="159">
        <v>10627</v>
      </c>
      <c r="K306" s="159">
        <f>H306/I306*100</f>
        <v>14.223997031513663</v>
      </c>
      <c r="L306" s="160">
        <f>SUM(J306/I306*100)</f>
        <v>93.887215188755093</v>
      </c>
    </row>
    <row r="307" spans="1:12" ht="110.25" hidden="1" x14ac:dyDescent="0.2">
      <c r="A307" s="15"/>
      <c r="B307" s="73" t="s">
        <v>140</v>
      </c>
      <c r="C307" s="22">
        <v>908</v>
      </c>
      <c r="D307" s="74" t="s">
        <v>10</v>
      </c>
      <c r="E307" s="74" t="s">
        <v>37</v>
      </c>
      <c r="F307" s="91" t="s">
        <v>141</v>
      </c>
      <c r="G307" s="39"/>
      <c r="H307" s="136"/>
      <c r="I307" s="75">
        <f>I308</f>
        <v>405</v>
      </c>
    </row>
    <row r="308" spans="1:12" ht="18.75" hidden="1" customHeight="1" x14ac:dyDescent="0.2">
      <c r="A308" s="15"/>
      <c r="B308" s="11" t="s">
        <v>139</v>
      </c>
      <c r="C308" s="22">
        <v>908</v>
      </c>
      <c r="D308" s="21" t="s">
        <v>10</v>
      </c>
      <c r="E308" s="21" t="s">
        <v>37</v>
      </c>
      <c r="F308" s="22" t="s">
        <v>142</v>
      </c>
      <c r="G308" s="39"/>
      <c r="H308" s="39"/>
      <c r="I308" s="40">
        <f>I309</f>
        <v>405</v>
      </c>
    </row>
    <row r="309" spans="1:12" ht="110.25" hidden="1" x14ac:dyDescent="0.2">
      <c r="A309" s="15"/>
      <c r="B309" s="11" t="s">
        <v>143</v>
      </c>
      <c r="C309" s="22">
        <v>908</v>
      </c>
      <c r="D309" s="21" t="s">
        <v>10</v>
      </c>
      <c r="E309" s="21" t="s">
        <v>37</v>
      </c>
      <c r="F309" s="22" t="s">
        <v>144</v>
      </c>
      <c r="G309" s="39"/>
      <c r="H309" s="39"/>
      <c r="I309" s="40">
        <f>I310</f>
        <v>405</v>
      </c>
    </row>
    <row r="310" spans="1:12" ht="110.25" hidden="1" x14ac:dyDescent="0.2">
      <c r="A310" s="15"/>
      <c r="B310" s="23" t="s">
        <v>20</v>
      </c>
      <c r="C310" s="24">
        <v>908</v>
      </c>
      <c r="D310" s="25" t="s">
        <v>10</v>
      </c>
      <c r="E310" s="25" t="s">
        <v>37</v>
      </c>
      <c r="F310" s="24" t="s">
        <v>144</v>
      </c>
      <c r="G310" s="26">
        <v>300</v>
      </c>
      <c r="H310" s="26"/>
      <c r="I310" s="28">
        <f>I311</f>
        <v>405</v>
      </c>
    </row>
    <row r="311" spans="1:12" ht="110.25" hidden="1" x14ac:dyDescent="0.2">
      <c r="A311" s="15"/>
      <c r="B311" s="68" t="s">
        <v>151</v>
      </c>
      <c r="C311" s="24">
        <v>908</v>
      </c>
      <c r="D311" s="69" t="s">
        <v>10</v>
      </c>
      <c r="E311" s="69" t="s">
        <v>37</v>
      </c>
      <c r="F311" s="108" t="s">
        <v>144</v>
      </c>
      <c r="G311" s="26">
        <v>322</v>
      </c>
      <c r="H311" s="137"/>
      <c r="I311" s="67">
        <v>405</v>
      </c>
    </row>
    <row r="312" spans="1:12" ht="15.75" x14ac:dyDescent="0.2">
      <c r="A312" s="7" t="s">
        <v>0</v>
      </c>
      <c r="B312" s="11" t="s">
        <v>56</v>
      </c>
      <c r="C312" s="54">
        <v>905</v>
      </c>
      <c r="D312" s="22" t="s">
        <v>10</v>
      </c>
      <c r="E312" s="22" t="s">
        <v>9</v>
      </c>
      <c r="F312" s="22" t="s">
        <v>0</v>
      </c>
      <c r="G312" s="84" t="s">
        <v>0</v>
      </c>
      <c r="H312" s="158">
        <v>113828.7</v>
      </c>
      <c r="I312" s="159">
        <v>117028.7</v>
      </c>
      <c r="J312" s="159">
        <v>72831.7</v>
      </c>
      <c r="K312" s="159">
        <f>H312/I312*100</f>
        <v>97.265628004070791</v>
      </c>
      <c r="L312" s="160">
        <f>SUM(J312/I312*100)</f>
        <v>62.234050279974049</v>
      </c>
    </row>
    <row r="313" spans="1:12" ht="31.5" hidden="1" x14ac:dyDescent="0.2">
      <c r="A313" s="3"/>
      <c r="B313" s="6" t="s">
        <v>168</v>
      </c>
      <c r="C313" s="35">
        <v>905</v>
      </c>
      <c r="D313" s="42">
        <v>10</v>
      </c>
      <c r="E313" s="42" t="s">
        <v>9</v>
      </c>
      <c r="F313" s="42">
        <v>6200000</v>
      </c>
      <c r="G313" s="30"/>
      <c r="H313" s="130"/>
      <c r="I313" s="43">
        <v>2262.1</v>
      </c>
    </row>
    <row r="314" spans="1:12" ht="15.75" hidden="1" x14ac:dyDescent="0.2">
      <c r="A314" s="3"/>
      <c r="B314" s="5" t="s">
        <v>169</v>
      </c>
      <c r="C314" s="35">
        <v>905</v>
      </c>
      <c r="D314" s="12">
        <v>10</v>
      </c>
      <c r="E314" s="12" t="s">
        <v>9</v>
      </c>
      <c r="F314" s="12">
        <v>6210000</v>
      </c>
      <c r="G314" s="30"/>
      <c r="H314" s="131"/>
      <c r="I314" s="31">
        <v>2262.1</v>
      </c>
    </row>
    <row r="315" spans="1:12" ht="31.5" hidden="1" x14ac:dyDescent="0.2">
      <c r="A315" s="3"/>
      <c r="B315" s="5" t="s">
        <v>49</v>
      </c>
      <c r="C315" s="35">
        <v>905</v>
      </c>
      <c r="D315" s="12">
        <v>10</v>
      </c>
      <c r="E315" s="12" t="s">
        <v>9</v>
      </c>
      <c r="F315" s="12">
        <v>6206000</v>
      </c>
      <c r="G315" s="30"/>
      <c r="H315" s="131"/>
      <c r="I315" s="31">
        <v>2262.1</v>
      </c>
    </row>
    <row r="316" spans="1:12" ht="63" hidden="1" x14ac:dyDescent="0.2">
      <c r="A316" s="3"/>
      <c r="B316" s="5" t="s">
        <v>170</v>
      </c>
      <c r="C316" s="35">
        <v>905</v>
      </c>
      <c r="D316" s="12">
        <v>10</v>
      </c>
      <c r="E316" s="12" t="s">
        <v>9</v>
      </c>
      <c r="F316" s="12">
        <v>6206008</v>
      </c>
      <c r="G316" s="30"/>
      <c r="H316" s="131"/>
      <c r="I316" s="31">
        <v>2262.1</v>
      </c>
    </row>
    <row r="317" spans="1:12" ht="15.75" hidden="1" x14ac:dyDescent="0.2">
      <c r="A317" s="3"/>
      <c r="B317" s="5" t="s">
        <v>20</v>
      </c>
      <c r="C317" s="35">
        <v>905</v>
      </c>
      <c r="D317" s="12" t="s">
        <v>10</v>
      </c>
      <c r="E317" s="12" t="s">
        <v>9</v>
      </c>
      <c r="F317" s="12">
        <v>6206008</v>
      </c>
      <c r="G317" s="30">
        <v>300</v>
      </c>
      <c r="H317" s="131"/>
      <c r="I317" s="31">
        <v>2262.1</v>
      </c>
    </row>
    <row r="318" spans="1:12" ht="31.5" hidden="1" x14ac:dyDescent="0.2">
      <c r="A318" s="3"/>
      <c r="B318" s="5" t="s">
        <v>54</v>
      </c>
      <c r="C318" s="35">
        <v>905</v>
      </c>
      <c r="D318" s="12" t="s">
        <v>10</v>
      </c>
      <c r="E318" s="12" t="s">
        <v>9</v>
      </c>
      <c r="F318" s="12">
        <v>6206008</v>
      </c>
      <c r="G318" s="30">
        <v>313</v>
      </c>
      <c r="H318" s="131"/>
      <c r="I318" s="31">
        <v>2262.1</v>
      </c>
    </row>
    <row r="319" spans="1:12" ht="31.5" hidden="1" x14ac:dyDescent="0.2">
      <c r="A319" s="3" t="s">
        <v>0</v>
      </c>
      <c r="B319" s="5" t="s">
        <v>49</v>
      </c>
      <c r="C319" s="35">
        <v>905</v>
      </c>
      <c r="D319" s="12" t="s">
        <v>10</v>
      </c>
      <c r="E319" s="12" t="s">
        <v>9</v>
      </c>
      <c r="F319" s="12">
        <v>6106000</v>
      </c>
      <c r="G319" s="30" t="s">
        <v>0</v>
      </c>
      <c r="H319" s="131"/>
      <c r="I319" s="31">
        <v>6332.2</v>
      </c>
    </row>
    <row r="320" spans="1:12" ht="19.5" hidden="1" customHeight="1" x14ac:dyDescent="0.2">
      <c r="A320" s="32" t="s">
        <v>0</v>
      </c>
      <c r="B320" s="5" t="s">
        <v>121</v>
      </c>
      <c r="C320" s="35">
        <v>905</v>
      </c>
      <c r="D320" s="12" t="s">
        <v>10</v>
      </c>
      <c r="E320" s="12" t="s">
        <v>9</v>
      </c>
      <c r="F320" s="12">
        <v>6106012</v>
      </c>
      <c r="G320" s="30" t="s">
        <v>0</v>
      </c>
      <c r="H320" s="131"/>
      <c r="I320" s="31">
        <v>914</v>
      </c>
    </row>
    <row r="321" spans="1:12" ht="31.5" hidden="1" x14ac:dyDescent="0.2">
      <c r="A321" s="3" t="s">
        <v>0</v>
      </c>
      <c r="B321" s="5" t="s">
        <v>11</v>
      </c>
      <c r="C321" s="35">
        <v>905</v>
      </c>
      <c r="D321" s="12" t="s">
        <v>10</v>
      </c>
      <c r="E321" s="12" t="s">
        <v>9</v>
      </c>
      <c r="F321" s="12">
        <v>6106012</v>
      </c>
      <c r="G321" s="30">
        <v>200</v>
      </c>
      <c r="H321" s="131"/>
      <c r="I321" s="31">
        <v>914</v>
      </c>
    </row>
    <row r="322" spans="1:12" ht="31.5" hidden="1" x14ac:dyDescent="0.2">
      <c r="A322" s="3" t="s">
        <v>0</v>
      </c>
      <c r="B322" s="5" t="s">
        <v>13</v>
      </c>
      <c r="C322" s="35">
        <v>905</v>
      </c>
      <c r="D322" s="12" t="s">
        <v>10</v>
      </c>
      <c r="E322" s="12" t="s">
        <v>9</v>
      </c>
      <c r="F322" s="12">
        <v>6106012</v>
      </c>
      <c r="G322" s="30">
        <v>244</v>
      </c>
      <c r="H322" s="131"/>
      <c r="I322" s="31">
        <v>914</v>
      </c>
    </row>
    <row r="323" spans="1:12" ht="47.25" hidden="1" x14ac:dyDescent="0.2">
      <c r="A323" s="32" t="s">
        <v>0</v>
      </c>
      <c r="B323" s="5" t="s">
        <v>122</v>
      </c>
      <c r="C323" s="35">
        <v>905</v>
      </c>
      <c r="D323" s="12" t="s">
        <v>10</v>
      </c>
      <c r="E323" s="12" t="s">
        <v>9</v>
      </c>
      <c r="F323" s="12">
        <v>6106013</v>
      </c>
      <c r="G323" s="30" t="s">
        <v>0</v>
      </c>
      <c r="H323" s="131"/>
      <c r="I323" s="31">
        <v>5382</v>
      </c>
    </row>
    <row r="324" spans="1:12" ht="15.75" hidden="1" x14ac:dyDescent="0.2">
      <c r="A324" s="3" t="s">
        <v>0</v>
      </c>
      <c r="B324" s="5" t="s">
        <v>20</v>
      </c>
      <c r="C324" s="35">
        <v>905</v>
      </c>
      <c r="D324" s="12" t="s">
        <v>10</v>
      </c>
      <c r="E324" s="12" t="s">
        <v>9</v>
      </c>
      <c r="F324" s="12">
        <v>6106013</v>
      </c>
      <c r="G324" s="30">
        <v>300</v>
      </c>
      <c r="H324" s="131"/>
      <c r="I324" s="31">
        <v>5382</v>
      </c>
    </row>
    <row r="325" spans="1:12" ht="31.5" hidden="1" x14ac:dyDescent="0.2">
      <c r="A325" s="3" t="s">
        <v>0</v>
      </c>
      <c r="B325" s="5" t="s">
        <v>54</v>
      </c>
      <c r="C325" s="35">
        <v>905</v>
      </c>
      <c r="D325" s="12" t="s">
        <v>10</v>
      </c>
      <c r="E325" s="12" t="s">
        <v>9</v>
      </c>
      <c r="F325" s="12">
        <v>6106013</v>
      </c>
      <c r="G325" s="30">
        <v>313</v>
      </c>
      <c r="H325" s="131"/>
      <c r="I325" s="31">
        <v>5382</v>
      </c>
    </row>
    <row r="326" spans="1:12" ht="47.25" hidden="1" x14ac:dyDescent="0.2">
      <c r="A326" s="3" t="s">
        <v>0</v>
      </c>
      <c r="B326" s="5" t="s">
        <v>123</v>
      </c>
      <c r="C326" s="35">
        <v>905</v>
      </c>
      <c r="D326" s="12" t="s">
        <v>10</v>
      </c>
      <c r="E326" s="12" t="s">
        <v>9</v>
      </c>
      <c r="F326" s="12">
        <v>6106014</v>
      </c>
      <c r="G326" s="30" t="s">
        <v>0</v>
      </c>
      <c r="H326" s="131"/>
      <c r="I326" s="31">
        <v>16.2</v>
      </c>
    </row>
    <row r="327" spans="1:12" ht="15.75" hidden="1" x14ac:dyDescent="0.2">
      <c r="A327" s="3" t="s">
        <v>0</v>
      </c>
      <c r="B327" s="5" t="s">
        <v>20</v>
      </c>
      <c r="C327" s="35">
        <v>905</v>
      </c>
      <c r="D327" s="12" t="s">
        <v>10</v>
      </c>
      <c r="E327" s="12" t="s">
        <v>9</v>
      </c>
      <c r="F327" s="12">
        <v>6106014</v>
      </c>
      <c r="G327" s="30">
        <v>300</v>
      </c>
      <c r="H327" s="131"/>
      <c r="I327" s="31">
        <v>16.2</v>
      </c>
    </row>
    <row r="328" spans="1:12" ht="31.5" hidden="1" x14ac:dyDescent="0.2">
      <c r="A328" s="3" t="s">
        <v>0</v>
      </c>
      <c r="B328" s="5" t="s">
        <v>54</v>
      </c>
      <c r="C328" s="35">
        <v>905</v>
      </c>
      <c r="D328" s="12" t="s">
        <v>10</v>
      </c>
      <c r="E328" s="12" t="s">
        <v>9</v>
      </c>
      <c r="F328" s="12">
        <v>6106014</v>
      </c>
      <c r="G328" s="30">
        <v>313</v>
      </c>
      <c r="H328" s="131"/>
      <c r="I328" s="31">
        <v>16.2</v>
      </c>
    </row>
    <row r="329" spans="1:12" ht="63" hidden="1" x14ac:dyDescent="0.2">
      <c r="A329" s="3"/>
      <c r="B329" s="5" t="s">
        <v>171</v>
      </c>
      <c r="C329" s="35">
        <v>905</v>
      </c>
      <c r="D329" s="12" t="s">
        <v>10</v>
      </c>
      <c r="E329" s="12" t="s">
        <v>9</v>
      </c>
      <c r="F329" s="12">
        <v>6106015</v>
      </c>
      <c r="G329" s="30"/>
      <c r="H329" s="131"/>
      <c r="I329" s="31">
        <v>20</v>
      </c>
    </row>
    <row r="330" spans="1:12" ht="15.75" hidden="1" x14ac:dyDescent="0.2">
      <c r="A330" s="3"/>
      <c r="B330" s="5" t="s">
        <v>20</v>
      </c>
      <c r="C330" s="35">
        <v>905</v>
      </c>
      <c r="D330" s="12" t="s">
        <v>10</v>
      </c>
      <c r="E330" s="12" t="s">
        <v>9</v>
      </c>
      <c r="F330" s="12">
        <v>6106015</v>
      </c>
      <c r="G330" s="30">
        <v>300</v>
      </c>
      <c r="H330" s="131"/>
      <c r="I330" s="31">
        <v>20</v>
      </c>
    </row>
    <row r="331" spans="1:12" ht="31.5" hidden="1" x14ac:dyDescent="0.2">
      <c r="A331" s="3"/>
      <c r="B331" s="8" t="s">
        <v>54</v>
      </c>
      <c r="C331" s="35">
        <v>905</v>
      </c>
      <c r="D331" s="36" t="s">
        <v>10</v>
      </c>
      <c r="E331" s="36" t="s">
        <v>9</v>
      </c>
      <c r="F331" s="36">
        <v>6106015</v>
      </c>
      <c r="G331" s="30">
        <v>313</v>
      </c>
      <c r="H331" s="132"/>
      <c r="I331" s="38">
        <v>20</v>
      </c>
    </row>
    <row r="332" spans="1:12" ht="15.75" x14ac:dyDescent="0.2">
      <c r="A332" s="49"/>
      <c r="B332" s="11" t="s">
        <v>152</v>
      </c>
      <c r="C332" s="61">
        <v>908</v>
      </c>
      <c r="D332" s="21" t="s">
        <v>10</v>
      </c>
      <c r="E332" s="21" t="s">
        <v>38</v>
      </c>
      <c r="F332" s="22"/>
      <c r="G332" s="87"/>
      <c r="H332" s="158">
        <v>495.5</v>
      </c>
      <c r="I332" s="169">
        <v>741.5</v>
      </c>
      <c r="J332" s="159">
        <v>534.70000000000005</v>
      </c>
      <c r="K332" s="159">
        <f>H332/I332*100</f>
        <v>66.82400539447066</v>
      </c>
      <c r="L332" s="160">
        <f>SUM(J332/I332*100)</f>
        <v>72.1105866486851</v>
      </c>
    </row>
    <row r="333" spans="1:12" ht="31.5" hidden="1" x14ac:dyDescent="0.2">
      <c r="A333" s="15"/>
      <c r="B333" s="27" t="s">
        <v>119</v>
      </c>
      <c r="C333" s="22">
        <v>908</v>
      </c>
      <c r="D333" s="74" t="s">
        <v>10</v>
      </c>
      <c r="E333" s="74" t="s">
        <v>38</v>
      </c>
      <c r="F333" s="91">
        <v>6106100</v>
      </c>
      <c r="G333" s="39"/>
      <c r="H333" s="136"/>
      <c r="I333" s="75">
        <v>329</v>
      </c>
    </row>
    <row r="334" spans="1:12" ht="17.25" hidden="1" customHeight="1" x14ac:dyDescent="0.2">
      <c r="A334" s="15"/>
      <c r="B334" s="5" t="s">
        <v>153</v>
      </c>
      <c r="C334" s="22">
        <v>908</v>
      </c>
      <c r="D334" s="21" t="s">
        <v>10</v>
      </c>
      <c r="E334" s="21" t="s">
        <v>38</v>
      </c>
      <c r="F334" s="22">
        <v>6106104</v>
      </c>
      <c r="G334" s="39"/>
      <c r="H334" s="39"/>
      <c r="I334" s="40">
        <v>329</v>
      </c>
    </row>
    <row r="335" spans="1:12" ht="63" hidden="1" x14ac:dyDescent="0.2">
      <c r="A335" s="15"/>
      <c r="B335" s="5" t="s">
        <v>26</v>
      </c>
      <c r="C335" s="22">
        <v>908</v>
      </c>
      <c r="D335" s="21" t="s">
        <v>10</v>
      </c>
      <c r="E335" s="21" t="s">
        <v>38</v>
      </c>
      <c r="F335" s="22">
        <v>6106104</v>
      </c>
      <c r="G335" s="39">
        <v>100</v>
      </c>
      <c r="H335" s="39"/>
      <c r="I335" s="40">
        <v>329</v>
      </c>
    </row>
    <row r="336" spans="1:12" ht="31.5" hidden="1" x14ac:dyDescent="0.2">
      <c r="A336" s="15"/>
      <c r="B336" s="8" t="s">
        <v>41</v>
      </c>
      <c r="C336" s="22">
        <v>908</v>
      </c>
      <c r="D336" s="65" t="s">
        <v>10</v>
      </c>
      <c r="E336" s="65" t="s">
        <v>38</v>
      </c>
      <c r="F336" s="105">
        <v>6106104</v>
      </c>
      <c r="G336" s="39">
        <v>121</v>
      </c>
      <c r="H336" s="135"/>
      <c r="I336" s="66">
        <v>329</v>
      </c>
    </row>
    <row r="337" spans="1:12" ht="15.75" x14ac:dyDescent="0.2">
      <c r="A337" s="51"/>
      <c r="B337" s="119" t="s">
        <v>154</v>
      </c>
      <c r="C337" s="60">
        <v>908</v>
      </c>
      <c r="D337" s="120" t="s">
        <v>64</v>
      </c>
      <c r="E337" s="120"/>
      <c r="F337" s="114"/>
      <c r="G337" s="86"/>
      <c r="H337" s="162">
        <f>H338+H339</f>
        <v>170</v>
      </c>
      <c r="I337" s="162">
        <f t="shared" ref="I337:J337" si="22">I338+I339</f>
        <v>0</v>
      </c>
      <c r="J337" s="162">
        <f t="shared" si="22"/>
        <v>0</v>
      </c>
      <c r="K337" s="155">
        <v>0</v>
      </c>
      <c r="L337" s="156">
        <v>0</v>
      </c>
    </row>
    <row r="338" spans="1:12" ht="15.75" x14ac:dyDescent="0.2">
      <c r="A338" s="49"/>
      <c r="B338" s="11" t="s">
        <v>155</v>
      </c>
      <c r="C338" s="61">
        <v>908</v>
      </c>
      <c r="D338" s="21" t="s">
        <v>64</v>
      </c>
      <c r="E338" s="21" t="s">
        <v>25</v>
      </c>
      <c r="F338" s="22"/>
      <c r="G338" s="87"/>
      <c r="H338" s="158">
        <v>0</v>
      </c>
      <c r="I338" s="169">
        <v>0</v>
      </c>
      <c r="J338" s="159">
        <v>0</v>
      </c>
      <c r="K338" s="159">
        <v>0</v>
      </c>
      <c r="L338" s="160">
        <v>0</v>
      </c>
    </row>
    <row r="339" spans="1:12" ht="15.75" customHeight="1" x14ac:dyDescent="0.2">
      <c r="A339" s="15"/>
      <c r="B339" s="140" t="s">
        <v>182</v>
      </c>
      <c r="C339" s="22">
        <v>908</v>
      </c>
      <c r="D339" s="74" t="s">
        <v>64</v>
      </c>
      <c r="E339" s="141" t="s">
        <v>36</v>
      </c>
      <c r="F339" s="91" t="s">
        <v>156</v>
      </c>
      <c r="G339" s="39"/>
      <c r="H339" s="171">
        <v>170</v>
      </c>
      <c r="I339" s="172">
        <v>0</v>
      </c>
      <c r="J339" s="159">
        <v>0</v>
      </c>
      <c r="K339" s="173">
        <v>0</v>
      </c>
      <c r="L339" s="173">
        <v>0</v>
      </c>
    </row>
    <row r="340" spans="1:12" ht="18" customHeight="1" x14ac:dyDescent="0.2">
      <c r="A340" s="51"/>
      <c r="B340" s="119" t="s">
        <v>157</v>
      </c>
      <c r="C340" s="60">
        <v>908</v>
      </c>
      <c r="D340" s="120" t="s">
        <v>59</v>
      </c>
      <c r="E340" s="120"/>
      <c r="F340" s="114"/>
      <c r="G340" s="86"/>
      <c r="H340" s="162">
        <f>H341</f>
        <v>7845.5</v>
      </c>
      <c r="I340" s="162">
        <f>I341</f>
        <v>9371.6</v>
      </c>
      <c r="J340" s="162">
        <f>J341</f>
        <v>7862</v>
      </c>
      <c r="K340" s="155">
        <f t="shared" ref="K340:K341" si="23">H340/I340*100</f>
        <v>83.715694225105636</v>
      </c>
      <c r="L340" s="156">
        <f t="shared" ref="L340:L341" si="24">SUM(J340/I340*100)</f>
        <v>83.891758077596137</v>
      </c>
    </row>
    <row r="341" spans="1:12" ht="15.75" x14ac:dyDescent="0.2">
      <c r="A341" s="49"/>
      <c r="B341" s="11" t="s">
        <v>158</v>
      </c>
      <c r="C341" s="61">
        <v>908</v>
      </c>
      <c r="D341" s="21" t="s">
        <v>59</v>
      </c>
      <c r="E341" s="21" t="s">
        <v>36</v>
      </c>
      <c r="F341" s="22"/>
      <c r="G341" s="87"/>
      <c r="H341" s="158">
        <v>7845.5</v>
      </c>
      <c r="I341" s="169">
        <v>9371.6</v>
      </c>
      <c r="J341" s="159">
        <v>7862</v>
      </c>
      <c r="K341" s="159">
        <f t="shared" si="23"/>
        <v>83.715694225105636</v>
      </c>
      <c r="L341" s="160">
        <f t="shared" si="24"/>
        <v>83.891758077596137</v>
      </c>
    </row>
    <row r="342" spans="1:12" ht="31.5" hidden="1" x14ac:dyDescent="0.2">
      <c r="A342" s="15"/>
      <c r="B342" s="73" t="s">
        <v>96</v>
      </c>
      <c r="C342" s="22">
        <v>908</v>
      </c>
      <c r="D342" s="74" t="s">
        <v>59</v>
      </c>
      <c r="E342" s="74" t="s">
        <v>36</v>
      </c>
      <c r="F342" s="91">
        <v>6170000</v>
      </c>
      <c r="G342" s="39"/>
      <c r="H342" s="136"/>
      <c r="I342" s="75">
        <f>I343</f>
        <v>1552.7</v>
      </c>
    </row>
    <row r="343" spans="1:12" ht="31.5" hidden="1" x14ac:dyDescent="0.2">
      <c r="A343" s="15"/>
      <c r="B343" s="11" t="s">
        <v>159</v>
      </c>
      <c r="C343" s="22">
        <v>908</v>
      </c>
      <c r="D343" s="21" t="s">
        <v>59</v>
      </c>
      <c r="E343" s="21" t="s">
        <v>36</v>
      </c>
      <c r="F343" s="22">
        <v>6170060</v>
      </c>
      <c r="G343" s="39"/>
      <c r="H343" s="39"/>
      <c r="I343" s="40">
        <f>I344</f>
        <v>1552.7</v>
      </c>
    </row>
    <row r="344" spans="1:12" ht="18.75" hidden="1" customHeight="1" x14ac:dyDescent="0.2">
      <c r="A344" s="15"/>
      <c r="B344" s="11" t="s">
        <v>30</v>
      </c>
      <c r="C344" s="22">
        <v>908</v>
      </c>
      <c r="D344" s="21" t="s">
        <v>59</v>
      </c>
      <c r="E344" s="21" t="s">
        <v>36</v>
      </c>
      <c r="F344" s="22">
        <v>6170060</v>
      </c>
      <c r="G344" s="39">
        <v>800</v>
      </c>
      <c r="H344" s="39"/>
      <c r="I344" s="40">
        <f>I345</f>
        <v>1552.7</v>
      </c>
    </row>
    <row r="345" spans="1:12" ht="31.5" hidden="1" x14ac:dyDescent="0.2">
      <c r="A345" s="15"/>
      <c r="B345" s="64" t="s">
        <v>160</v>
      </c>
      <c r="C345" s="22">
        <v>908</v>
      </c>
      <c r="D345" s="65" t="s">
        <v>59</v>
      </c>
      <c r="E345" s="65" t="s">
        <v>36</v>
      </c>
      <c r="F345" s="105">
        <v>6170060</v>
      </c>
      <c r="G345" s="39">
        <v>810</v>
      </c>
      <c r="H345" s="135"/>
      <c r="I345" s="66">
        <v>1552.7</v>
      </c>
    </row>
    <row r="346" spans="1:12" ht="31.5" hidden="1" x14ac:dyDescent="0.2">
      <c r="A346" s="32" t="s">
        <v>0</v>
      </c>
      <c r="B346" s="76" t="s">
        <v>94</v>
      </c>
      <c r="C346" s="35">
        <v>903</v>
      </c>
      <c r="D346" s="42" t="s">
        <v>66</v>
      </c>
      <c r="E346" s="42" t="s">
        <v>25</v>
      </c>
      <c r="F346" s="42">
        <v>6500000</v>
      </c>
      <c r="G346" s="30" t="s">
        <v>0</v>
      </c>
      <c r="H346" s="130"/>
      <c r="I346" s="43">
        <f>I347</f>
        <v>1018</v>
      </c>
    </row>
    <row r="347" spans="1:12" ht="31.5" hidden="1" x14ac:dyDescent="0.2">
      <c r="A347" s="7" t="s">
        <v>0</v>
      </c>
      <c r="B347" s="9" t="s">
        <v>97</v>
      </c>
      <c r="C347" s="35">
        <v>903</v>
      </c>
      <c r="D347" s="12" t="s">
        <v>66</v>
      </c>
      <c r="E347" s="12" t="s">
        <v>25</v>
      </c>
      <c r="F347" s="12">
        <v>6540000</v>
      </c>
      <c r="G347" s="30" t="s">
        <v>0</v>
      </c>
      <c r="H347" s="131"/>
      <c r="I347" s="31">
        <f>I348</f>
        <v>1018</v>
      </c>
    </row>
    <row r="348" spans="1:12" ht="15.75" hidden="1" x14ac:dyDescent="0.2">
      <c r="A348" s="32" t="s">
        <v>0</v>
      </c>
      <c r="B348" s="6" t="s">
        <v>98</v>
      </c>
      <c r="C348" s="12">
        <v>903</v>
      </c>
      <c r="D348" s="12" t="s">
        <v>66</v>
      </c>
      <c r="E348" s="12" t="s">
        <v>25</v>
      </c>
      <c r="F348" s="12">
        <v>6540100</v>
      </c>
      <c r="G348" s="30" t="s">
        <v>0</v>
      </c>
      <c r="H348" s="131"/>
      <c r="I348" s="31">
        <f>I349</f>
        <v>1018</v>
      </c>
    </row>
    <row r="349" spans="1:12" ht="15.75" hidden="1" x14ac:dyDescent="0.2">
      <c r="A349" s="32" t="s">
        <v>0</v>
      </c>
      <c r="B349" s="5" t="s">
        <v>67</v>
      </c>
      <c r="C349" s="12">
        <v>903</v>
      </c>
      <c r="D349" s="12" t="s">
        <v>66</v>
      </c>
      <c r="E349" s="12" t="s">
        <v>25</v>
      </c>
      <c r="F349" s="12">
        <v>6540100</v>
      </c>
      <c r="G349" s="30" t="s">
        <v>68</v>
      </c>
      <c r="H349" s="131"/>
      <c r="I349" s="31">
        <f>I350</f>
        <v>1018</v>
      </c>
    </row>
    <row r="350" spans="1:12" ht="15.75" hidden="1" x14ac:dyDescent="0.2">
      <c r="A350" s="32" t="s">
        <v>0</v>
      </c>
      <c r="B350" s="8" t="s">
        <v>99</v>
      </c>
      <c r="C350" s="12">
        <v>903</v>
      </c>
      <c r="D350" s="36" t="s">
        <v>66</v>
      </c>
      <c r="E350" s="36" t="s">
        <v>25</v>
      </c>
      <c r="F350" s="36">
        <v>6540100</v>
      </c>
      <c r="G350" s="30" t="s">
        <v>69</v>
      </c>
      <c r="H350" s="132"/>
      <c r="I350" s="38">
        <v>1018</v>
      </c>
    </row>
    <row r="351" spans="1:12" s="145" customFormat="1" ht="15.75" x14ac:dyDescent="0.2">
      <c r="A351" s="34"/>
      <c r="B351" s="147" t="s">
        <v>67</v>
      </c>
      <c r="C351" s="54"/>
      <c r="D351" s="124">
        <v>13</v>
      </c>
      <c r="E351" s="22"/>
      <c r="F351" s="98"/>
      <c r="G351" s="84"/>
      <c r="H351" s="156">
        <v>0</v>
      </c>
      <c r="I351" s="155">
        <v>0.9</v>
      </c>
      <c r="J351" s="124">
        <v>0</v>
      </c>
      <c r="K351" s="155">
        <f t="shared" ref="K351:K352" si="25">H351/I351*100</f>
        <v>0</v>
      </c>
      <c r="L351" s="156">
        <f t="shared" ref="L351:L352" si="26">SUM(J351/I351*100)</f>
        <v>0</v>
      </c>
    </row>
    <row r="352" spans="1:12" s="145" customFormat="1" ht="15.75" x14ac:dyDescent="0.2">
      <c r="A352" s="34"/>
      <c r="B352" s="146" t="s">
        <v>67</v>
      </c>
      <c r="C352" s="54"/>
      <c r="D352" s="22">
        <v>13</v>
      </c>
      <c r="E352" s="24" t="s">
        <v>25</v>
      </c>
      <c r="F352" s="98"/>
      <c r="G352" s="84"/>
      <c r="H352" s="22">
        <v>0</v>
      </c>
      <c r="I352" s="158">
        <v>0.9</v>
      </c>
      <c r="J352" s="125">
        <v>0</v>
      </c>
      <c r="K352" s="159">
        <f t="shared" si="25"/>
        <v>0</v>
      </c>
      <c r="L352" s="160">
        <f t="shared" si="26"/>
        <v>0</v>
      </c>
    </row>
    <row r="353" spans="1:12" ht="15.75" x14ac:dyDescent="0.2">
      <c r="A353" s="53" t="s">
        <v>0</v>
      </c>
      <c r="B353" s="126" t="s">
        <v>39</v>
      </c>
      <c r="C353" s="63">
        <v>903</v>
      </c>
      <c r="D353" s="127" t="s">
        <v>70</v>
      </c>
      <c r="E353" s="127" t="s">
        <v>0</v>
      </c>
      <c r="F353" s="127" t="s">
        <v>0</v>
      </c>
      <c r="G353" s="89" t="s">
        <v>0</v>
      </c>
      <c r="H353" s="166">
        <f>H354+H355+H356</f>
        <v>16787.7</v>
      </c>
      <c r="I353" s="166">
        <f>I354+I355+I356</f>
        <v>26303.3</v>
      </c>
      <c r="J353" s="166">
        <f>J354+J355+J356</f>
        <v>21872.400000000001</v>
      </c>
      <c r="K353" s="155">
        <f t="shared" ref="K353:K354" si="27">H353/I353*100</f>
        <v>63.82355065714188</v>
      </c>
      <c r="L353" s="156">
        <f t="shared" ref="L353:L354" si="28">SUM(J353/I353*100)</f>
        <v>83.154585166119844</v>
      </c>
    </row>
    <row r="354" spans="1:12" ht="19.5" customHeight="1" x14ac:dyDescent="0.2">
      <c r="A354" s="7" t="s">
        <v>0</v>
      </c>
      <c r="B354" s="23" t="s">
        <v>71</v>
      </c>
      <c r="C354" s="57">
        <v>903</v>
      </c>
      <c r="D354" s="24" t="s">
        <v>70</v>
      </c>
      <c r="E354" s="24" t="s">
        <v>25</v>
      </c>
      <c r="F354" s="24" t="s">
        <v>0</v>
      </c>
      <c r="G354" s="90" t="s">
        <v>0</v>
      </c>
      <c r="H354" s="161">
        <v>12243</v>
      </c>
      <c r="I354" s="161">
        <v>14563</v>
      </c>
      <c r="J354" s="159">
        <v>12627.9</v>
      </c>
      <c r="K354" s="159">
        <f t="shared" si="27"/>
        <v>84.069216507587726</v>
      </c>
      <c r="L354" s="160">
        <f t="shared" si="28"/>
        <v>86.712215889583192</v>
      </c>
    </row>
    <row r="355" spans="1:12" ht="16.5" customHeight="1" x14ac:dyDescent="0.2">
      <c r="B355" s="78" t="s">
        <v>185</v>
      </c>
      <c r="D355" s="125">
        <v>14</v>
      </c>
      <c r="E355" s="118" t="s">
        <v>36</v>
      </c>
      <c r="F355" s="139"/>
      <c r="G355" s="139"/>
      <c r="H355" s="160">
        <v>1362</v>
      </c>
      <c r="I355" s="161">
        <v>2171</v>
      </c>
      <c r="J355" s="160">
        <v>2171</v>
      </c>
      <c r="K355" s="159">
        <f t="shared" ref="K355" si="29">H355/I355*100</f>
        <v>62.736066328880703</v>
      </c>
      <c r="L355" s="160">
        <f t="shared" ref="L355" si="30">SUM(J355/I355*100)</f>
        <v>100</v>
      </c>
    </row>
    <row r="356" spans="1:12" ht="19.5" customHeight="1" x14ac:dyDescent="0.2">
      <c r="B356" s="78" t="s">
        <v>186</v>
      </c>
      <c r="D356" s="125">
        <v>14</v>
      </c>
      <c r="E356" s="118" t="s">
        <v>37</v>
      </c>
      <c r="H356" s="159">
        <v>3182.7</v>
      </c>
      <c r="I356" s="161">
        <v>9569.2999999999993</v>
      </c>
      <c r="J356" s="159">
        <v>7073.5</v>
      </c>
      <c r="K356" s="159">
        <f t="shared" ref="K356" si="31">H356/I356*100</f>
        <v>33.259486064811426</v>
      </c>
      <c r="L356" s="160">
        <f t="shared" ref="L356" si="32">SUM(J356/I356*100)</f>
        <v>73.91867743722112</v>
      </c>
    </row>
    <row r="358" spans="1:12" x14ac:dyDescent="0.2">
      <c r="J358" s="148"/>
    </row>
  </sheetData>
  <autoFilter ref="A7:I354">
    <filterColumn colId="5">
      <filters blank="1"/>
    </filterColumn>
  </autoFilter>
  <mergeCells count="4">
    <mergeCell ref="J2:L3"/>
    <mergeCell ref="A6:I6"/>
    <mergeCell ref="K5:L5"/>
    <mergeCell ref="B4:K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2024-11-13T13:21:14Z</dcterms:modified>
</cp:coreProperties>
</file>