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лист1" sheetId="2" r:id="rId1"/>
  </sheets>
  <definedNames>
    <definedName name="_xlnm._FilterDatabase" localSheetId="0" hidden="1">лист1!$A$7:$H$472</definedName>
    <definedName name="_xlnm.Print_Area" localSheetId="0">лист1!$B$1:$K$475</definedName>
  </definedNames>
  <calcPr calcId="145621"/>
</workbook>
</file>

<file path=xl/calcChain.xml><?xml version="1.0" encoding="utf-8"?>
<calcChain xmlns="http://schemas.openxmlformats.org/spreadsheetml/2006/main">
  <c r="K470" i="2" l="1"/>
  <c r="K469" i="2"/>
  <c r="J470" i="2"/>
  <c r="J469" i="2"/>
  <c r="H357" i="2" l="1"/>
  <c r="I357" i="2"/>
  <c r="K399" i="2"/>
  <c r="J399" i="2"/>
  <c r="K171" i="2"/>
  <c r="J171" i="2"/>
  <c r="I170" i="2"/>
  <c r="H170" i="2"/>
  <c r="I418" i="2" l="1"/>
  <c r="H418" i="2"/>
  <c r="J420" i="2"/>
  <c r="K420" i="2"/>
  <c r="I9" i="2" l="1"/>
  <c r="I458" i="2" l="1"/>
  <c r="I471" i="2" l="1"/>
  <c r="H471" i="2"/>
  <c r="J474" i="2"/>
  <c r="K474" i="2"/>
  <c r="J253" i="2"/>
  <c r="K473" i="2" l="1"/>
  <c r="J473" i="2"/>
  <c r="K471" i="2" l="1"/>
  <c r="J457" i="2"/>
  <c r="I455" i="2"/>
  <c r="H455" i="2"/>
  <c r="I218" i="2" l="1"/>
  <c r="H218" i="2"/>
  <c r="K222" i="2"/>
  <c r="J222" i="2"/>
  <c r="K220" i="2"/>
  <c r="J220" i="2"/>
  <c r="I223" i="2" l="1"/>
  <c r="H223" i="2"/>
  <c r="K307" i="2"/>
  <c r="J307" i="2"/>
  <c r="H9" i="2"/>
  <c r="H8" i="2" s="1"/>
  <c r="J88" i="2"/>
  <c r="J87" i="2" l="1"/>
  <c r="I189" i="2" l="1"/>
  <c r="I163" i="2"/>
  <c r="K472" i="2"/>
  <c r="K459" i="2"/>
  <c r="K450" i="2"/>
  <c r="K430" i="2"/>
  <c r="K424" i="2"/>
  <c r="K419" i="2"/>
  <c r="K400" i="2"/>
  <c r="K358" i="2"/>
  <c r="K313" i="2"/>
  <c r="K308" i="2"/>
  <c r="K253" i="2"/>
  <c r="K224" i="2"/>
  <c r="K199" i="2"/>
  <c r="K190" i="2"/>
  <c r="K172" i="2"/>
  <c r="K94" i="2"/>
  <c r="K50" i="2"/>
  <c r="K30" i="2"/>
  <c r="K16" i="2"/>
  <c r="K10" i="2"/>
  <c r="J472" i="2"/>
  <c r="J471" i="2" s="1"/>
  <c r="J459" i="2"/>
  <c r="J456" i="2"/>
  <c r="J455" i="2" s="1"/>
  <c r="J450" i="2"/>
  <c r="J430" i="2"/>
  <c r="J424" i="2"/>
  <c r="J419" i="2"/>
  <c r="J400" i="2"/>
  <c r="J358" i="2"/>
  <c r="J313" i="2"/>
  <c r="J308" i="2"/>
  <c r="J224" i="2"/>
  <c r="J221" i="2"/>
  <c r="J219" i="2"/>
  <c r="J200" i="2"/>
  <c r="J199" i="2"/>
  <c r="J198" i="2"/>
  <c r="J190" i="2"/>
  <c r="J172" i="2"/>
  <c r="J164" i="2"/>
  <c r="J94" i="2"/>
  <c r="J89" i="2"/>
  <c r="J79" i="2"/>
  <c r="J50" i="2"/>
  <c r="J30" i="2"/>
  <c r="J16" i="2"/>
  <c r="J10" i="2"/>
  <c r="H26" i="2"/>
  <c r="H37" i="2"/>
  <c r="H39" i="2"/>
  <c r="H28" i="2" s="1"/>
  <c r="H43" i="2"/>
  <c r="H42" i="2" s="1"/>
  <c r="H48" i="2"/>
  <c r="H47" i="2" s="1"/>
  <c r="H46" i="2" s="1"/>
  <c r="H45" i="2" s="1"/>
  <c r="H85" i="2"/>
  <c r="H84" i="2" s="1"/>
  <c r="H92" i="2"/>
  <c r="H91" i="2" s="1"/>
  <c r="H90" i="2" s="1"/>
  <c r="H163" i="2"/>
  <c r="H168" i="2"/>
  <c r="H167" i="2" s="1"/>
  <c r="H166" i="2" s="1"/>
  <c r="H165" i="2" s="1"/>
  <c r="H216" i="2"/>
  <c r="H232" i="2"/>
  <c r="H240" i="2"/>
  <c r="H237" i="2" s="1"/>
  <c r="H243" i="2"/>
  <c r="H251" i="2"/>
  <c r="H250" i="2" s="1"/>
  <c r="H249" i="2" s="1"/>
  <c r="H311" i="2"/>
  <c r="H310" i="2" s="1"/>
  <c r="H309" i="2" s="1"/>
  <c r="H394" i="2"/>
  <c r="H397" i="2"/>
  <c r="H396" i="2" s="1"/>
  <c r="H404" i="2"/>
  <c r="H406" i="2"/>
  <c r="H411" i="2"/>
  <c r="H413" i="2"/>
  <c r="H415" i="2"/>
  <c r="H408" i="2" s="1"/>
  <c r="H428" i="2"/>
  <c r="H427" i="2" s="1"/>
  <c r="H426" i="2" s="1"/>
  <c r="H425" i="2" s="1"/>
  <c r="H458" i="2"/>
  <c r="H462" i="2"/>
  <c r="H461" i="2" s="1"/>
  <c r="H460" i="2" s="1"/>
  <c r="H467" i="2"/>
  <c r="I8" i="2" l="1"/>
  <c r="K170" i="2"/>
  <c r="J458" i="2"/>
  <c r="J163" i="2"/>
  <c r="J170" i="2"/>
  <c r="K357" i="2"/>
  <c r="K218" i="2"/>
  <c r="K458" i="2"/>
  <c r="J218" i="2"/>
  <c r="J357" i="2"/>
  <c r="H410" i="2"/>
  <c r="H234" i="2"/>
  <c r="H393" i="2"/>
  <c r="H392" i="2" s="1"/>
  <c r="H391" i="2" s="1"/>
  <c r="H215" i="2"/>
  <c r="H214" i="2" s="1"/>
  <c r="H388" i="2"/>
  <c r="H212" i="2"/>
  <c r="H34" i="2"/>
  <c r="H23" i="2" s="1"/>
  <c r="H20" i="2" s="1"/>
  <c r="H231" i="2"/>
  <c r="H422" i="2"/>
  <c r="H421" i="2" s="1"/>
  <c r="H246" i="2"/>
  <c r="H82" i="2"/>
  <c r="H81" i="2" s="1"/>
  <c r="H80" i="2" s="1"/>
  <c r="H466" i="2"/>
  <c r="H465" i="2" s="1"/>
  <c r="H464" i="2" s="1"/>
  <c r="J418" i="2"/>
  <c r="H403" i="2"/>
  <c r="K418" i="2" l="1"/>
  <c r="H402" i="2"/>
  <c r="H401" i="2" s="1"/>
  <c r="H22" i="2"/>
  <c r="H33" i="2"/>
  <c r="H32" i="2" s="1"/>
  <c r="H31" i="2" s="1"/>
  <c r="H19" i="2"/>
  <c r="H18" i="2" s="1"/>
  <c r="H17" i="2" s="1"/>
  <c r="H14" i="2"/>
  <c r="H211" i="2"/>
  <c r="H210" i="2" s="1"/>
  <c r="H203" i="2"/>
  <c r="H387" i="2"/>
  <c r="H385" i="2"/>
  <c r="H245" i="2"/>
  <c r="H242" i="2" s="1"/>
  <c r="H239" i="2" s="1"/>
  <c r="H236" i="2" s="1"/>
  <c r="H208" i="2"/>
  <c r="H228" i="2"/>
  <c r="H233" i="2"/>
  <c r="H230" i="2" s="1"/>
  <c r="H227" i="2" l="1"/>
  <c r="H13" i="2"/>
  <c r="H12" i="2" s="1"/>
  <c r="H11" i="2" s="1"/>
  <c r="H207" i="2"/>
  <c r="H206" i="2" s="1"/>
  <c r="H205" i="2" s="1"/>
  <c r="H193" i="2"/>
  <c r="H192" i="2" s="1"/>
  <c r="H384" i="2"/>
  <c r="H380" i="2" s="1"/>
  <c r="H379" i="2" s="1"/>
  <c r="H382" i="2"/>
  <c r="H381" i="2" s="1"/>
  <c r="H202" i="2"/>
  <c r="H196" i="2"/>
  <c r="H195" i="2" s="1"/>
  <c r="H226" i="2" l="1"/>
  <c r="H225" i="2" s="1"/>
  <c r="H378" i="2"/>
  <c r="H377" i="2" s="1"/>
  <c r="H375" i="2"/>
  <c r="H201" i="2"/>
  <c r="H189" i="2"/>
  <c r="H191" i="2"/>
  <c r="K189" i="2" l="1"/>
  <c r="J189" i="2"/>
  <c r="J9" i="2"/>
  <c r="K9" i="2"/>
  <c r="J223" i="2"/>
  <c r="K223" i="2"/>
  <c r="H374" i="2"/>
  <c r="H372" i="2"/>
  <c r="K8" i="2" l="1"/>
  <c r="J8" i="2"/>
  <c r="H371" i="2"/>
  <c r="H370" i="2" s="1"/>
  <c r="H368" i="2"/>
  <c r="H367" i="2" l="1"/>
  <c r="H365" i="2"/>
  <c r="H362" i="2" s="1"/>
  <c r="H364" i="2" l="1"/>
  <c r="H361" i="2"/>
  <c r="H360" i="2" l="1"/>
  <c r="H359" i="2" s="1"/>
</calcChain>
</file>

<file path=xl/sharedStrings.xml><?xml version="1.0" encoding="utf-8"?>
<sst xmlns="http://schemas.openxmlformats.org/spreadsheetml/2006/main" count="1881" uniqueCount="253">
  <si>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</si>
  <si>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</si>
  <si>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</si>
  <si>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</si>
  <si>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</si>
  <si>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</si>
  <si>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</si>
  <si>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</si>
  <si>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</si>
  <si>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</si>
  <si>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</si>
  <si>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</si>
  <si>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</si>
  <si>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</si>
  <si>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</si>
  <si>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</si>
  <si>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</si>
  <si>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</si>
  <si>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</si>
  <si>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</si>
  <si>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</si>
  <si>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300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</si>
  <si>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</si>
  <si>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</si>
  <si>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</si>
  <si>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</si>
  <si>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</si>
  <si>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</si>
  <si>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</si>
  <si>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</si>
  <si>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</si>
  <si>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</si>
  <si>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</si>
  <si>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</si>
  <si>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</si>
  <si>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</si>
  <si>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</si>
  <si>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</si>
  <si>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</si>
  <si>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</si>
  <si>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</si>
  <si>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</si>
  <si>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</si>
  <si>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</si>
  <si>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</si>
  <si>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</si>
  <si>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</si>
  <si>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</si>
  <si>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</si>
  <si>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</si>
  <si>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</si>
  <si>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</si>
  <si>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</si>
  <si>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</si>
  <si>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</si>
  <si>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Субвенции</t>
  </si>
  <si>
    <t>Пособия, компенсации и иные социальные выплаты гражданам, кроме публичных нормативных обязательств</t>
  </si>
  <si>
    <t>321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</si>
  <si>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</si>
  <si>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</si>
  <si>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</si>
  <si>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</si>
  <si>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</si>
  <si>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</si>
  <si>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</si>
  <si>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Резервные средства</t>
  </si>
  <si>
    <t>870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</si>
  <si>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</si>
  <si>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"Повышение эффективности бюджетных расходов"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</si>
  <si>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</si>
  <si>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</si>
  <si>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</si>
  <si>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</si>
  <si>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</si>
  <si>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</si>
  <si>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</si>
  <si>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</si>
  <si>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</si>
  <si>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</si>
  <si>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</si>
  <si>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</si>
  <si>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</si>
  <si>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Подпрограмма "Развитие малого и среднего предпринимательства"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</si>
  <si>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</si>
  <si>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</si>
  <si>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</si>
  <si>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</si>
  <si>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</si>
  <si>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</si>
  <si>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 xml:space="preserve">Муниципальная программа МО «Гиагинский район»  «Энергосбережение и повышение энергетической эффективности» </t>
  </si>
  <si>
    <t>Мероприятия по реализации муниципальной программы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</si>
  <si>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</si>
  <si>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</si>
  <si>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</si>
  <si>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</si>
  <si>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</si>
  <si>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</si>
  <si>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</si>
  <si>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</si>
  <si>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</si>
  <si>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</si>
  <si>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</si>
  <si>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</si>
  <si>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</si>
  <si>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</si>
  <si>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Развитие автоматизированных информационных систем управления муниципальными финансами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</si>
  <si>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</si>
  <si>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</si>
  <si>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Резервные фонды местных администраций</t>
  </si>
  <si>
    <t>Выплата единовременного поощрения в связи с выходом на муниципальную пенсию за выслугу лет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</si>
  <si>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</si>
  <si>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</si>
  <si>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</si>
  <si>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</si>
  <si>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</si>
  <si>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</si>
  <si>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</si>
  <si>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</si>
  <si>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</si>
  <si>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</si>
  <si>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</si>
  <si>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</si>
  <si>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</si>
  <si>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</si>
  <si>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</si>
  <si>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</si>
  <si>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</si>
  <si>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</si>
  <si>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</si>
  <si>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</si>
  <si>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</si>
  <si>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</si>
  <si>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</si>
  <si>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</si>
  <si>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</si>
  <si>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</si>
  <si>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</si>
  <si>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</si>
  <si>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</si>
  <si>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</si>
  <si>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6И00000</t>
  </si>
  <si>
    <t>Подпрограмма "Снижение рисков и смягчение последствий чрезвычайных ситуаций природного и техногенного характера и обеспечение пожаной безопасности"</t>
  </si>
  <si>
    <t>Обеспечение деятельности работников подведомственных муниципальных казенных учреждений</t>
  </si>
  <si>
    <t>6И10000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</si>
  <si>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</si>
  <si>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</si>
  <si>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</si>
  <si>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</si>
  <si>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</si>
  <si>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</si>
  <si>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</si>
  <si>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</si>
  <si>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</si>
  <si>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</si>
  <si>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 xml:space="preserve">Эффективное управление, распоряжение имуществом, находящегося в муниципальной собственности муниципального образования "Гиагинский район" </t>
  </si>
  <si>
    <t>6Я00201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</si>
  <si>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</si>
  <si>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</si>
  <si>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Разраничение государственной собственности на землю</t>
  </si>
  <si>
    <t>6Я00203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</si>
  <si>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</si>
  <si>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</si>
  <si>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Снижение рисков и смягчение ЧС природного и техногенного характера</t>
  </si>
  <si>
    <t>6И10350</t>
  </si>
  <si>
    <t>6И00100</t>
  </si>
  <si>
    <t>Обеспечение гражданской обороны</t>
  </si>
  <si>
    <t>6И00200</t>
  </si>
  <si>
    <t>Муниципальная программа МО "Гиагинский район" "Развитие сельского хозяйства"</t>
  </si>
  <si>
    <t>6Д00000</t>
  </si>
  <si>
    <t>Возмещение затрат на закладку садов интенсивного типа</t>
  </si>
  <si>
    <t>Субсидии некомерческим организациям (за исключением государственных (муниципальных) учреждений)</t>
  </si>
  <si>
    <t>6Д00100</t>
  </si>
  <si>
    <t>Проведение ежегодных мероприятий, связанных с подведением итогов работы предприятий АПК, КФХ</t>
  </si>
  <si>
    <t>6Д00200</t>
  </si>
  <si>
    <t>Муниципальная программа МО "Гиагинский район" "Развитие экономики"</t>
  </si>
  <si>
    <t>Микрокредитование и поддержка предпринимательской активности населения</t>
  </si>
  <si>
    <t>Подпрограмма "Развитие торговой деятельности"</t>
  </si>
  <si>
    <t>Продвижение продукции местных товаропроизводителей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</si>
  <si>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</si>
  <si>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</si>
  <si>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</si>
  <si>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</si>
  <si>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</si>
  <si>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</si>
  <si>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</si>
  <si>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</si>
  <si>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</si>
  <si>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</si>
  <si>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</si>
  <si>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</si>
  <si>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</si>
  <si>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</si>
  <si>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</si>
  <si>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</si>
  <si>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</si>
  <si>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</si>
  <si>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</si>
  <si>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</si>
  <si>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</si>
  <si>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Выполнение других обязательств муниципального образования</t>
  </si>
  <si>
    <t>Осуществление государственных полномочий Республики Адыгея в сфере административных правонарушений</t>
  </si>
  <si>
    <t>Подпрограмма "Профилактика правонарушений, борьба с преступностью и обеспечение безопасности граждан в МО "Гиагинский район"</t>
  </si>
  <si>
    <t>6Б20000</t>
  </si>
  <si>
    <t>Подпрограмма "Профилактика терроризма и экстремизма, а также минимизации и (или) ликвидации последствий проявления на территории МО "Гиагинский район"</t>
  </si>
  <si>
    <t>6И20000</t>
  </si>
  <si>
    <t>Ведомственная целевая программа "Доступная среда" на 2014-2016 годы</t>
  </si>
  <si>
    <t>Ведомственные целевые программы МО "Гиагинский район", не включенные в состав муниципальных программ</t>
  </si>
  <si>
    <t>6Я00000</t>
  </si>
  <si>
    <t>Развитие предоставления услуг в сфере социокультурной реабилитации</t>
  </si>
  <si>
    <t>6Я00100</t>
  </si>
  <si>
    <t>6Я00101</t>
  </si>
  <si>
    <t>Оказание материальной помощи общественным организациям инвалидов и ветеранов</t>
  </si>
  <si>
    <t>6Я00102</t>
  </si>
  <si>
    <t>6Я00103</t>
  </si>
  <si>
    <t>Улучшение условий для перемещения инвалидов и других маломобильных групп населения внутри зданий социальной инфраструктуры, а также обустройство прилегающих к ним территорий</t>
  </si>
  <si>
    <t xml:space="preserve">Межбюджетные  трансферты </t>
  </si>
  <si>
    <t>Мероприятия в области строительства, архитектуры и градостроительства</t>
  </si>
  <si>
    <t>Муниципальная программа МО "Гиагинский район" "Обеспечение безопасности дорожного движения"</t>
  </si>
  <si>
    <t>6Л00000</t>
  </si>
  <si>
    <t>Агитационно-профилактическая работа, профилактика детского дорожно-транспортного травматизма</t>
  </si>
  <si>
    <t>6Л00100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</si>
  <si>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</si>
  <si>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</si>
  <si>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</si>
  <si>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</si>
  <si>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</si>
  <si>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</si>
  <si>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</si>
  <si>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</si>
  <si>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</si>
  <si>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</si>
  <si>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</si>
  <si>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</si>
  <si>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</si>
  <si>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Жилищно хозяйство</t>
  </si>
  <si>
    <t>Процент исполнения к уточненному плану</t>
  </si>
  <si>
    <t>Отклонение     (+;-)</t>
  </si>
  <si>
    <t>Обеспечение проведения выборов и референдумов</t>
  </si>
  <si>
    <t>Дополнительное образование детей</t>
  </si>
  <si>
    <t>Массовый спорт</t>
  </si>
  <si>
    <t>Жилищное хозяйство</t>
  </si>
  <si>
    <t xml:space="preserve">Благоустройство </t>
  </si>
  <si>
    <t>Прочие межбюджетные трансферты общего характера</t>
  </si>
  <si>
    <t>Иные дотации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</si>
  <si>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</si>
  <si>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Молодежная политика </t>
  </si>
  <si>
    <t>Социальное обслуживание населения</t>
  </si>
  <si>
    <t>Уточненный план на     01.07.2024 г.</t>
  </si>
  <si>
    <t>Фактическое исполнение на 01.07.2024г.</t>
  </si>
  <si>
    <t>Гражданская оборона</t>
  </si>
  <si>
    <t>Сведения об исполнении бюджетных ассигнований бюджета муниципального образования "Шовгеновский район" за 1 полугодие 2024 года                                                                                                  по разделам и подразделам классификации расходов бюджетов Российской Федерации</t>
  </si>
  <si>
    <t>Обслуживание государственного  и муниципального  долга</t>
  </si>
  <si>
    <t>Обслуживание муниципального 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</si>
</sst>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  <numFmt numFmtId="168" formatCode="#,##0.00000"/>
  </numFmts>
  <fonts count="13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top" wrapText="1"/>
    </xf>
    <xf numFmtId="164" fontId="12" fillId="0" borderId="0" applyFont="0" applyFill="0" applyBorder="0" applyAlignment="0" applyProtection="0"/>
  </cellStyleXfs>
  <cellXfs count="16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5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5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5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5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top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4" fillId="0" borderId="15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right" vertical="top" wrapText="1"/>
    </xf>
    <xf numFmtId="165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justify" vertical="center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5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166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5" fontId="3" fillId="0" borderId="29" xfId="0" applyNumberFormat="1" applyFont="1" applyFill="1" applyBorder="1" applyAlignment="1">
      <alignment horizontal="right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166" fontId="1" fillId="0" borderId="25" xfId="0" applyNumberFormat="1" applyFont="1" applyFill="1" applyBorder="1" applyAlignment="1">
      <alignment vertical="top" wrapText="1"/>
    </xf>
    <xf numFmtId="165" fontId="1" fillId="0" borderId="25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6" fontId="1" fillId="0" borderId="26" xfId="0" applyNumberFormat="1" applyFont="1" applyFill="1" applyBorder="1" applyAlignment="1">
      <alignment vertical="top" wrapText="1"/>
    </xf>
    <xf numFmtId="165" fontId="1" fillId="0" borderId="26" xfId="0" applyNumberFormat="1" applyFont="1" applyFill="1" applyBorder="1" applyAlignment="1">
      <alignment vertical="top" wrapText="1"/>
    </xf>
    <xf numFmtId="166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165" fontId="1" fillId="0" borderId="25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top" wrapText="1"/>
    </xf>
    <xf numFmtId="166" fontId="2" fillId="0" borderId="5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65" fontId="8" fillId="0" borderId="5" xfId="0" applyNumberFormat="1" applyFont="1" applyFill="1" applyBorder="1" applyAlignment="1">
      <alignment horizontal="right" vertical="top" wrapText="1"/>
    </xf>
    <xf numFmtId="167" fontId="1" fillId="0" borderId="5" xfId="1" applyNumberFormat="1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166" fontId="1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right" vertical="top" wrapText="1"/>
    </xf>
    <xf numFmtId="168" fontId="3" fillId="0" borderId="5" xfId="0" applyNumberFormat="1" applyFont="1" applyFill="1" applyBorder="1" applyAlignment="1">
      <alignment horizontal="right" vertical="top" wrapText="1"/>
    </xf>
    <xf numFmtId="168" fontId="1" fillId="0" borderId="5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horizontal="right" vertical="top" wrapText="1"/>
    </xf>
    <xf numFmtId="165" fontId="4" fillId="0" borderId="5" xfId="0" applyNumberFormat="1" applyFont="1" applyFill="1" applyBorder="1" applyAlignment="1">
      <alignment horizontal="right" vertical="center" wrapText="1"/>
    </xf>
    <xf numFmtId="165" fontId="4" fillId="2" borderId="5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horizontal="right" vertical="top" wrapText="1"/>
    </xf>
    <xf numFmtId="165" fontId="10" fillId="0" borderId="5" xfId="0" applyNumberFormat="1" applyFont="1" applyFill="1" applyBorder="1" applyAlignment="1">
      <alignment horizontal="righ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78"/>
  <sheetViews>
    <sheetView tabSelected="1" zoomScaleNormal="100" zoomScaleSheetLayoutView="100" workbookViewId="0">
      <selection activeCell="J478" sqref="J478"/>
    </sheetView>
  </sheetViews>
  <sheetFormatPr defaultRowHeight="12.75" x14ac:dyDescent="0.2"/>
  <cols>
    <col min="1" max="1" width="0.1640625" style="138" customWidth="1"/>
    <col min="2" max="2" width="86.1640625" style="138" customWidth="1"/>
    <col min="3" max="3" width="15.83203125" hidden="1" customWidth="1"/>
    <col min="4" max="5" width="9.33203125" style="138" customWidth="1"/>
    <col min="6" max="6" width="0.1640625" hidden="1" customWidth="1"/>
    <col min="7" max="7" width="10.33203125" hidden="1" customWidth="1"/>
    <col min="8" max="8" width="19" style="138" customWidth="1"/>
    <col min="9" max="9" width="17.5" style="138" customWidth="1"/>
    <col min="10" max="10" width="15.6640625" style="138" customWidth="1"/>
    <col min="11" max="11" width="14.6640625" style="138" customWidth="1"/>
    <col min="12" max="16384" width="9.33203125" style="138"/>
  </cols>
  <sheetData>
    <row r="1" spans="1:11" ht="16.5" customHeight="1" x14ac:dyDescent="0.2">
      <c r="I1" s="137"/>
    </row>
    <row r="2" spans="1:11" ht="16.5" hidden="1" customHeight="1" x14ac:dyDescent="0.2">
      <c r="I2" s="161"/>
      <c r="J2" s="162"/>
      <c r="K2" s="162"/>
    </row>
    <row r="3" spans="1:11" ht="36.75" hidden="1" customHeight="1" x14ac:dyDescent="0.2">
      <c r="I3" s="162"/>
      <c r="J3" s="162"/>
      <c r="K3" s="162"/>
    </row>
    <row r="4" spans="1:11" ht="52.5" customHeight="1" x14ac:dyDescent="0.2">
      <c r="A4" s="47"/>
      <c r="B4" s="166" t="s">
        <v>250</v>
      </c>
      <c r="C4" s="166"/>
      <c r="D4" s="166"/>
      <c r="E4" s="166"/>
      <c r="F4" s="166"/>
      <c r="G4" s="166"/>
      <c r="H4" s="166"/>
      <c r="I4" s="166"/>
      <c r="J4" s="166"/>
      <c r="K4" s="166"/>
    </row>
    <row r="5" spans="1:11" ht="9" customHeight="1" x14ac:dyDescent="0.2">
      <c r="A5" s="2"/>
      <c r="B5" s="2"/>
      <c r="C5" s="2"/>
      <c r="D5" s="2"/>
      <c r="E5" s="2"/>
      <c r="F5" s="2"/>
      <c r="G5" s="2"/>
      <c r="H5" s="2"/>
      <c r="I5" s="1"/>
      <c r="J5" s="164"/>
      <c r="K5" s="164"/>
    </row>
    <row r="6" spans="1:11" ht="16.5" thickBot="1" x14ac:dyDescent="0.25">
      <c r="A6" s="163"/>
      <c r="B6" s="163"/>
      <c r="C6" s="163"/>
      <c r="D6" s="163"/>
      <c r="E6" s="163"/>
      <c r="F6" s="163"/>
      <c r="G6" s="163"/>
      <c r="H6" s="163"/>
      <c r="I6" s="1"/>
      <c r="K6" s="137" t="s">
        <v>1</v>
      </c>
    </row>
    <row r="7" spans="1:11" ht="80.25" customHeight="1" thickTop="1" thickBot="1" x14ac:dyDescent="0.25">
      <c r="A7" s="49" t="s">
        <v>2</v>
      </c>
      <c r="B7" s="118" t="s">
        <v>3</v>
      </c>
      <c r="C7" s="59" t="s">
        <v>4</v>
      </c>
      <c r="D7" s="118" t="s">
        <v>5</v>
      </c>
      <c r="E7" s="118" t="s">
        <v>6</v>
      </c>
      <c r="F7" s="115" t="s">
        <v>7</v>
      </c>
      <c r="G7" s="59" t="s">
        <v>8</v>
      </c>
      <c r="H7" s="118" t="s">
        <v>247</v>
      </c>
      <c r="I7" s="118" t="s">
        <v>248</v>
      </c>
      <c r="J7" s="118" t="s">
        <v>236</v>
      </c>
      <c r="K7" s="118" t="s">
        <v>235</v>
      </c>
    </row>
    <row r="8" spans="1:11" ht="23.25" customHeight="1" thickTop="1" x14ac:dyDescent="0.2">
      <c r="A8" s="50"/>
      <c r="B8" s="116" t="s">
        <v>231</v>
      </c>
      <c r="C8" s="46"/>
      <c r="D8" s="118"/>
      <c r="E8" s="118"/>
      <c r="F8" s="118"/>
      <c r="G8" s="46"/>
      <c r="H8" s="149">
        <f>H9+H163+H170+H189+H218+H223+H357+H418+H455+H458+H471+H469</f>
        <v>697650.39999999991</v>
      </c>
      <c r="I8" s="149">
        <f>I9+I163+I170+I189+I218+I223+I357+I418+I455+I458+I471</f>
        <v>377440.29</v>
      </c>
      <c r="J8" s="121">
        <f>SUM(I8-H8)</f>
        <v>-320210.10999999993</v>
      </c>
      <c r="K8" s="122">
        <f>SUM(I8/H8*100)</f>
        <v>54.101637439038242</v>
      </c>
    </row>
    <row r="9" spans="1:11" ht="15.75" x14ac:dyDescent="0.2">
      <c r="A9" s="51"/>
      <c r="B9" s="117" t="s">
        <v>88</v>
      </c>
      <c r="C9" s="60"/>
      <c r="D9" s="119" t="s">
        <v>26</v>
      </c>
      <c r="E9" s="120"/>
      <c r="F9" s="120"/>
      <c r="G9" s="60"/>
      <c r="H9" s="150">
        <f>H10+H16+H30+H50+H89+H94+H88</f>
        <v>59960</v>
      </c>
      <c r="I9" s="151">
        <f>I10+I16+I30+I50+I79+I88+I89+I94+I87</f>
        <v>29766.099999999995</v>
      </c>
      <c r="J9" s="121">
        <f t="shared" ref="J9:J10" si="0">SUM(I9-H9)</f>
        <v>-30193.900000000005</v>
      </c>
      <c r="K9" s="122">
        <f t="shared" ref="K9:K10" si="1">SUM(I9/H9*100)</f>
        <v>49.643262174783182</v>
      </c>
    </row>
    <row r="10" spans="1:11" ht="31.5" customHeight="1" x14ac:dyDescent="0.2">
      <c r="A10" s="7" t="s">
        <v>0</v>
      </c>
      <c r="B10" s="11" t="s">
        <v>78</v>
      </c>
      <c r="C10" s="58">
        <v>908</v>
      </c>
      <c r="D10" s="24" t="s">
        <v>26</v>
      </c>
      <c r="E10" s="24" t="s">
        <v>37</v>
      </c>
      <c r="F10" s="24" t="s">
        <v>0</v>
      </c>
      <c r="G10" s="87" t="s">
        <v>0</v>
      </c>
      <c r="H10" s="42">
        <v>1750.2</v>
      </c>
      <c r="I10" s="152">
        <v>901.4</v>
      </c>
      <c r="J10" s="84">
        <f t="shared" si="0"/>
        <v>-848.80000000000007</v>
      </c>
      <c r="K10" s="85">
        <f t="shared" si="1"/>
        <v>51.50268540738201</v>
      </c>
    </row>
    <row r="11" spans="1:11" customFormat="1" ht="18" hidden="1" customHeight="1" x14ac:dyDescent="0.2">
      <c r="A11" s="3" t="s">
        <v>0</v>
      </c>
      <c r="B11" s="6" t="s">
        <v>46</v>
      </c>
      <c r="C11" s="13">
        <v>908</v>
      </c>
      <c r="D11" s="44" t="s">
        <v>26</v>
      </c>
      <c r="E11" s="44" t="s">
        <v>37</v>
      </c>
      <c r="F11" s="44">
        <v>6100000</v>
      </c>
      <c r="G11" s="32" t="s">
        <v>0</v>
      </c>
      <c r="H11" s="45">
        <f>H12</f>
        <v>841.9</v>
      </c>
    </row>
    <row r="12" spans="1:11" customFormat="1" ht="31.5" hidden="1" x14ac:dyDescent="0.2">
      <c r="A12" s="3" t="s">
        <v>0</v>
      </c>
      <c r="B12" s="5" t="s">
        <v>144</v>
      </c>
      <c r="C12" s="13">
        <v>908</v>
      </c>
      <c r="D12" s="13" t="s">
        <v>26</v>
      </c>
      <c r="E12" s="13" t="s">
        <v>37</v>
      </c>
      <c r="F12" s="13">
        <v>6110000</v>
      </c>
      <c r="G12" s="32" t="s">
        <v>0</v>
      </c>
      <c r="H12" s="33">
        <f>H13</f>
        <v>841.9</v>
      </c>
    </row>
    <row r="13" spans="1:11" customFormat="1" ht="15.75" hidden="1" x14ac:dyDescent="0.2">
      <c r="A13" s="3" t="s">
        <v>0</v>
      </c>
      <c r="B13" s="5" t="s">
        <v>145</v>
      </c>
      <c r="C13" s="13">
        <v>908</v>
      </c>
      <c r="D13" s="13" t="s">
        <v>26</v>
      </c>
      <c r="E13" s="13" t="s">
        <v>37</v>
      </c>
      <c r="F13" s="13">
        <v>6110010</v>
      </c>
      <c r="G13" s="32" t="s">
        <v>0</v>
      </c>
      <c r="H13" s="33">
        <f>H14</f>
        <v>841.9</v>
      </c>
    </row>
    <row r="14" spans="1:11" customFormat="1" ht="63" hidden="1" x14ac:dyDescent="0.2">
      <c r="A14" s="34" t="s">
        <v>0</v>
      </c>
      <c r="B14" s="5" t="s">
        <v>27</v>
      </c>
      <c r="C14" s="13">
        <v>908</v>
      </c>
      <c r="D14" s="13" t="s">
        <v>26</v>
      </c>
      <c r="E14" s="13" t="s">
        <v>37</v>
      </c>
      <c r="F14" s="13">
        <v>6110010</v>
      </c>
      <c r="G14" s="32" t="s">
        <v>28</v>
      </c>
      <c r="H14" s="33">
        <f>H15</f>
        <v>841.9</v>
      </c>
    </row>
    <row r="15" spans="1:11" customFormat="1" ht="17.25" hidden="1" customHeight="1" x14ac:dyDescent="0.2">
      <c r="A15" s="3" t="s">
        <v>0</v>
      </c>
      <c r="B15" s="8" t="s">
        <v>42</v>
      </c>
      <c r="C15" s="13">
        <v>908</v>
      </c>
      <c r="D15" s="38" t="s">
        <v>26</v>
      </c>
      <c r="E15" s="38" t="s">
        <v>37</v>
      </c>
      <c r="F15" s="38">
        <v>6110010</v>
      </c>
      <c r="G15" s="32" t="s">
        <v>43</v>
      </c>
      <c r="H15" s="40">
        <v>841.9</v>
      </c>
    </row>
    <row r="16" spans="1:11" ht="47.25" x14ac:dyDescent="0.2">
      <c r="A16" s="36" t="s">
        <v>0</v>
      </c>
      <c r="B16" s="11" t="s">
        <v>81</v>
      </c>
      <c r="C16" s="58">
        <v>901</v>
      </c>
      <c r="D16" s="24" t="s">
        <v>26</v>
      </c>
      <c r="E16" s="24" t="s">
        <v>38</v>
      </c>
      <c r="F16" s="24" t="s">
        <v>0</v>
      </c>
      <c r="G16" s="87" t="s">
        <v>0</v>
      </c>
      <c r="H16" s="42">
        <v>4508.3</v>
      </c>
      <c r="I16" s="152">
        <v>2428.6999999999998</v>
      </c>
      <c r="J16" s="84">
        <f>SUM(I16-H16)</f>
        <v>-2079.6000000000004</v>
      </c>
      <c r="K16" s="85">
        <f>SUM(I16/H16*100)</f>
        <v>53.871747665417111</v>
      </c>
    </row>
    <row r="17" spans="1:11" customFormat="1" ht="18.75" hidden="1" customHeight="1" x14ac:dyDescent="0.2">
      <c r="A17" s="3" t="s">
        <v>0</v>
      </c>
      <c r="B17" s="6" t="s">
        <v>46</v>
      </c>
      <c r="C17" s="13">
        <v>901</v>
      </c>
      <c r="D17" s="44" t="s">
        <v>26</v>
      </c>
      <c r="E17" s="44" t="s">
        <v>38</v>
      </c>
      <c r="F17" s="44">
        <v>6100000</v>
      </c>
      <c r="G17" s="32" t="s">
        <v>0</v>
      </c>
      <c r="H17" s="45">
        <f>H18</f>
        <v>2231.6999999999998</v>
      </c>
    </row>
    <row r="18" spans="1:11" customFormat="1" ht="31.5" hidden="1" x14ac:dyDescent="0.2">
      <c r="A18" s="34" t="s">
        <v>0</v>
      </c>
      <c r="B18" s="5" t="s">
        <v>85</v>
      </c>
      <c r="C18" s="13">
        <v>901</v>
      </c>
      <c r="D18" s="13" t="s">
        <v>26</v>
      </c>
      <c r="E18" s="13" t="s">
        <v>38</v>
      </c>
      <c r="F18" s="13">
        <v>6120000</v>
      </c>
      <c r="G18" s="32" t="s">
        <v>0</v>
      </c>
      <c r="H18" s="33">
        <f>H19+H22</f>
        <v>2231.6999999999998</v>
      </c>
    </row>
    <row r="19" spans="1:11" customFormat="1" ht="15.75" hidden="1" x14ac:dyDescent="0.2">
      <c r="A19" s="34" t="s">
        <v>0</v>
      </c>
      <c r="B19" s="5" t="s">
        <v>86</v>
      </c>
      <c r="C19" s="13">
        <v>901</v>
      </c>
      <c r="D19" s="13" t="s">
        <v>26</v>
      </c>
      <c r="E19" s="13" t="s">
        <v>38</v>
      </c>
      <c r="F19" s="13">
        <v>6120010</v>
      </c>
      <c r="G19" s="32" t="s">
        <v>0</v>
      </c>
      <c r="H19" s="33">
        <f>H20</f>
        <v>765.4</v>
      </c>
    </row>
    <row r="20" spans="1:11" customFormat="1" ht="20.25" hidden="1" customHeight="1" x14ac:dyDescent="0.2">
      <c r="A20" s="3" t="s">
        <v>0</v>
      </c>
      <c r="B20" s="5" t="s">
        <v>27</v>
      </c>
      <c r="C20" s="13">
        <v>901</v>
      </c>
      <c r="D20" s="13" t="s">
        <v>26</v>
      </c>
      <c r="E20" s="13" t="s">
        <v>38</v>
      </c>
      <c r="F20" s="13">
        <v>6120010</v>
      </c>
      <c r="G20" s="32" t="s">
        <v>28</v>
      </c>
      <c r="H20" s="33">
        <f>H21</f>
        <v>765.4</v>
      </c>
    </row>
    <row r="21" spans="1:11" customFormat="1" ht="17.25" hidden="1" customHeight="1" x14ac:dyDescent="0.2">
      <c r="A21" s="3" t="s">
        <v>0</v>
      </c>
      <c r="B21" s="5" t="s">
        <v>42</v>
      </c>
      <c r="C21" s="13">
        <v>901</v>
      </c>
      <c r="D21" s="13" t="s">
        <v>26</v>
      </c>
      <c r="E21" s="13" t="s">
        <v>38</v>
      </c>
      <c r="F21" s="13">
        <v>6120010</v>
      </c>
      <c r="G21" s="32" t="s">
        <v>43</v>
      </c>
      <c r="H21" s="33">
        <v>765.4</v>
      </c>
    </row>
    <row r="22" spans="1:11" customFormat="1" ht="15.75" hidden="1" x14ac:dyDescent="0.2">
      <c r="A22" s="34" t="s">
        <v>0</v>
      </c>
      <c r="B22" s="5" t="s">
        <v>87</v>
      </c>
      <c r="C22" s="13">
        <v>901</v>
      </c>
      <c r="D22" s="13" t="s">
        <v>26</v>
      </c>
      <c r="E22" s="13" t="s">
        <v>38</v>
      </c>
      <c r="F22" s="13">
        <v>6120040</v>
      </c>
      <c r="G22" s="32" t="s">
        <v>0</v>
      </c>
      <c r="H22" s="33">
        <f>H23+H26+H28</f>
        <v>1466.3</v>
      </c>
    </row>
    <row r="23" spans="1:11" customFormat="1" ht="63" hidden="1" x14ac:dyDescent="0.2">
      <c r="A23" s="34" t="s">
        <v>0</v>
      </c>
      <c r="B23" s="5" t="s">
        <v>27</v>
      </c>
      <c r="C23" s="13">
        <v>901</v>
      </c>
      <c r="D23" s="13" t="s">
        <v>26</v>
      </c>
      <c r="E23" s="13" t="s">
        <v>38</v>
      </c>
      <c r="F23" s="13">
        <v>6120040</v>
      </c>
      <c r="G23" s="32" t="s">
        <v>28</v>
      </c>
      <c r="H23" s="33">
        <f>H24+H25</f>
        <v>965.3</v>
      </c>
    </row>
    <row r="24" spans="1:11" customFormat="1" ht="18" hidden="1" customHeight="1" x14ac:dyDescent="0.2">
      <c r="A24" s="3" t="s">
        <v>0</v>
      </c>
      <c r="B24" s="5" t="s">
        <v>42</v>
      </c>
      <c r="C24" s="13">
        <v>901</v>
      </c>
      <c r="D24" s="13" t="s">
        <v>26</v>
      </c>
      <c r="E24" s="13" t="s">
        <v>38</v>
      </c>
      <c r="F24" s="13">
        <v>6120040</v>
      </c>
      <c r="G24" s="32" t="s">
        <v>43</v>
      </c>
      <c r="H24" s="33">
        <v>954.5</v>
      </c>
    </row>
    <row r="25" spans="1:11" customFormat="1" ht="31.5" hidden="1" x14ac:dyDescent="0.2">
      <c r="A25" s="3" t="s">
        <v>0</v>
      </c>
      <c r="B25" s="5" t="s">
        <v>44</v>
      </c>
      <c r="C25" s="13">
        <v>901</v>
      </c>
      <c r="D25" s="13" t="s">
        <v>26</v>
      </c>
      <c r="E25" s="13" t="s">
        <v>38</v>
      </c>
      <c r="F25" s="13">
        <v>6120040</v>
      </c>
      <c r="G25" s="32" t="s">
        <v>45</v>
      </c>
      <c r="H25" s="33">
        <v>10.8</v>
      </c>
    </row>
    <row r="26" spans="1:11" customFormat="1" ht="31.5" hidden="1" x14ac:dyDescent="0.2">
      <c r="A26" s="34" t="s">
        <v>0</v>
      </c>
      <c r="B26" s="5" t="s">
        <v>11</v>
      </c>
      <c r="C26" s="13">
        <v>901</v>
      </c>
      <c r="D26" s="13" t="s">
        <v>26</v>
      </c>
      <c r="E26" s="13" t="s">
        <v>38</v>
      </c>
      <c r="F26" s="13">
        <v>6120040</v>
      </c>
      <c r="G26" s="32" t="s">
        <v>12</v>
      </c>
      <c r="H26" s="33">
        <f>H27</f>
        <v>494</v>
      </c>
    </row>
    <row r="27" spans="1:11" customFormat="1" ht="31.5" hidden="1" x14ac:dyDescent="0.2">
      <c r="A27" s="3" t="s">
        <v>0</v>
      </c>
      <c r="B27" s="5" t="s">
        <v>13</v>
      </c>
      <c r="C27" s="13">
        <v>901</v>
      </c>
      <c r="D27" s="13" t="s">
        <v>26</v>
      </c>
      <c r="E27" s="13" t="s">
        <v>38</v>
      </c>
      <c r="F27" s="13">
        <v>6120040</v>
      </c>
      <c r="G27" s="32" t="s">
        <v>14</v>
      </c>
      <c r="H27" s="33">
        <v>494</v>
      </c>
    </row>
    <row r="28" spans="1:11" customFormat="1" ht="15.75" hidden="1" x14ac:dyDescent="0.2">
      <c r="A28" s="3" t="s">
        <v>0</v>
      </c>
      <c r="B28" s="5" t="s">
        <v>31</v>
      </c>
      <c r="C28" s="13">
        <v>901</v>
      </c>
      <c r="D28" s="13" t="s">
        <v>26</v>
      </c>
      <c r="E28" s="13" t="s">
        <v>38</v>
      </c>
      <c r="F28" s="13">
        <v>6120040</v>
      </c>
      <c r="G28" s="32" t="s">
        <v>32</v>
      </c>
      <c r="H28" s="33">
        <f>H29</f>
        <v>7</v>
      </c>
    </row>
    <row r="29" spans="1:11" customFormat="1" ht="18" hidden="1" customHeight="1" x14ac:dyDescent="0.2">
      <c r="A29" s="34" t="s">
        <v>0</v>
      </c>
      <c r="B29" s="8" t="s">
        <v>35</v>
      </c>
      <c r="C29" s="13">
        <v>901</v>
      </c>
      <c r="D29" s="38" t="s">
        <v>26</v>
      </c>
      <c r="E29" s="38" t="s">
        <v>38</v>
      </c>
      <c r="F29" s="38">
        <v>6120040</v>
      </c>
      <c r="G29" s="32" t="s">
        <v>36</v>
      </c>
      <c r="H29" s="40">
        <v>7</v>
      </c>
    </row>
    <row r="30" spans="1:11" ht="47.25" x14ac:dyDescent="0.2">
      <c r="A30" s="36" t="s">
        <v>0</v>
      </c>
      <c r="B30" s="11" t="s">
        <v>146</v>
      </c>
      <c r="C30" s="58">
        <v>908</v>
      </c>
      <c r="D30" s="24" t="s">
        <v>26</v>
      </c>
      <c r="E30" s="24" t="s">
        <v>9</v>
      </c>
      <c r="F30" s="24" t="s">
        <v>0</v>
      </c>
      <c r="G30" s="87" t="s">
        <v>0</v>
      </c>
      <c r="H30" s="42">
        <v>37016.9</v>
      </c>
      <c r="I30" s="152">
        <v>18626.099999999999</v>
      </c>
      <c r="J30" s="84">
        <f>SUM(I30-H30)</f>
        <v>-18390.800000000003</v>
      </c>
      <c r="K30" s="85">
        <f>SUM(I30/H30*100)</f>
        <v>50.317827802976467</v>
      </c>
    </row>
    <row r="31" spans="1:11" customFormat="1" ht="15.75" hidden="1" x14ac:dyDescent="0.2">
      <c r="A31" s="3" t="s">
        <v>0</v>
      </c>
      <c r="B31" s="6" t="s">
        <v>46</v>
      </c>
      <c r="C31" s="13">
        <v>908</v>
      </c>
      <c r="D31" s="44" t="s">
        <v>26</v>
      </c>
      <c r="E31" s="44" t="s">
        <v>9</v>
      </c>
      <c r="F31" s="44">
        <v>6100000</v>
      </c>
      <c r="G31" s="32" t="s">
        <v>0</v>
      </c>
      <c r="H31" s="45">
        <f>H32</f>
        <v>20185.5</v>
      </c>
    </row>
    <row r="32" spans="1:11" customFormat="1" ht="15.75" hidden="1" x14ac:dyDescent="0.2">
      <c r="A32" s="3"/>
      <c r="B32" s="5" t="s">
        <v>147</v>
      </c>
      <c r="C32" s="13">
        <v>908</v>
      </c>
      <c r="D32" s="13" t="s">
        <v>26</v>
      </c>
      <c r="E32" s="13" t="s">
        <v>9</v>
      </c>
      <c r="F32" s="13">
        <v>6160000</v>
      </c>
      <c r="G32" s="32"/>
      <c r="H32" s="33">
        <f>H33+H42</f>
        <v>20185.5</v>
      </c>
    </row>
    <row r="33" spans="1:8" customFormat="1" ht="15.75" hidden="1" x14ac:dyDescent="0.2">
      <c r="A33" s="3"/>
      <c r="B33" s="5" t="s">
        <v>87</v>
      </c>
      <c r="C33" s="13">
        <v>908</v>
      </c>
      <c r="D33" s="13" t="s">
        <v>26</v>
      </c>
      <c r="E33" s="13" t="s">
        <v>9</v>
      </c>
      <c r="F33" s="13">
        <v>6160040</v>
      </c>
      <c r="G33" s="32"/>
      <c r="H33" s="33">
        <f>H34+H37+H39</f>
        <v>18891</v>
      </c>
    </row>
    <row r="34" spans="1:8" customFormat="1" ht="63" hidden="1" x14ac:dyDescent="0.2">
      <c r="A34" s="3" t="s">
        <v>0</v>
      </c>
      <c r="B34" s="5" t="s">
        <v>27</v>
      </c>
      <c r="C34" s="13">
        <v>908</v>
      </c>
      <c r="D34" s="13" t="s">
        <v>26</v>
      </c>
      <c r="E34" s="13" t="s">
        <v>9</v>
      </c>
      <c r="F34" s="13">
        <v>6160040</v>
      </c>
      <c r="G34" s="32" t="s">
        <v>28</v>
      </c>
      <c r="H34" s="33">
        <f>H35+H36</f>
        <v>14947.7</v>
      </c>
    </row>
    <row r="35" spans="1:8" customFormat="1" ht="15.75" hidden="1" customHeight="1" x14ac:dyDescent="0.2">
      <c r="A35" s="35"/>
      <c r="B35" s="5" t="s">
        <v>42</v>
      </c>
      <c r="C35" s="13">
        <v>908</v>
      </c>
      <c r="D35" s="13" t="s">
        <v>26</v>
      </c>
      <c r="E35" s="13" t="s">
        <v>9</v>
      </c>
      <c r="F35" s="13">
        <v>6160040</v>
      </c>
      <c r="G35" s="32" t="s">
        <v>43</v>
      </c>
      <c r="H35" s="33">
        <v>14939.5</v>
      </c>
    </row>
    <row r="36" spans="1:8" customFormat="1" ht="31.5" hidden="1" x14ac:dyDescent="0.2">
      <c r="A36" s="35"/>
      <c r="B36" s="5" t="s">
        <v>44</v>
      </c>
      <c r="C36" s="13">
        <v>908</v>
      </c>
      <c r="D36" s="13" t="s">
        <v>26</v>
      </c>
      <c r="E36" s="13" t="s">
        <v>9</v>
      </c>
      <c r="F36" s="13">
        <v>6160040</v>
      </c>
      <c r="G36" s="32">
        <v>122</v>
      </c>
      <c r="H36" s="33">
        <v>8.1999999999999993</v>
      </c>
    </row>
    <row r="37" spans="1:8" customFormat="1" ht="31.5" hidden="1" x14ac:dyDescent="0.2">
      <c r="A37" s="34" t="s">
        <v>0</v>
      </c>
      <c r="B37" s="5" t="s">
        <v>11</v>
      </c>
      <c r="C37" s="13">
        <v>908</v>
      </c>
      <c r="D37" s="13" t="s">
        <v>26</v>
      </c>
      <c r="E37" s="13" t="s">
        <v>9</v>
      </c>
      <c r="F37" s="13">
        <v>6160040</v>
      </c>
      <c r="G37" s="32" t="s">
        <v>12</v>
      </c>
      <c r="H37" s="33">
        <f>H38</f>
        <v>3563.3</v>
      </c>
    </row>
    <row r="38" spans="1:8" customFormat="1" ht="31.5" hidden="1" x14ac:dyDescent="0.2">
      <c r="A38" s="3" t="s">
        <v>0</v>
      </c>
      <c r="B38" s="5" t="s">
        <v>13</v>
      </c>
      <c r="C38" s="13">
        <v>908</v>
      </c>
      <c r="D38" s="13" t="s">
        <v>26</v>
      </c>
      <c r="E38" s="13" t="s">
        <v>9</v>
      </c>
      <c r="F38" s="13">
        <v>6160040</v>
      </c>
      <c r="G38" s="32" t="s">
        <v>14</v>
      </c>
      <c r="H38" s="33">
        <v>3563.3</v>
      </c>
    </row>
    <row r="39" spans="1:8" customFormat="1" ht="15.75" hidden="1" x14ac:dyDescent="0.2">
      <c r="A39" s="34" t="s">
        <v>0</v>
      </c>
      <c r="B39" s="5" t="s">
        <v>31</v>
      </c>
      <c r="C39" s="13">
        <v>908</v>
      </c>
      <c r="D39" s="13" t="s">
        <v>26</v>
      </c>
      <c r="E39" s="13" t="s">
        <v>9</v>
      </c>
      <c r="F39" s="13">
        <v>6160040</v>
      </c>
      <c r="G39" s="32" t="s">
        <v>32</v>
      </c>
      <c r="H39" s="33">
        <f>H40+H41</f>
        <v>380</v>
      </c>
    </row>
    <row r="40" spans="1:8" customFormat="1" ht="15.75" hidden="1" x14ac:dyDescent="0.2">
      <c r="A40" s="34" t="s">
        <v>0</v>
      </c>
      <c r="B40" s="5" t="s">
        <v>33</v>
      </c>
      <c r="C40" s="13">
        <v>908</v>
      </c>
      <c r="D40" s="13" t="s">
        <v>26</v>
      </c>
      <c r="E40" s="13" t="s">
        <v>9</v>
      </c>
      <c r="F40" s="13">
        <v>6160040</v>
      </c>
      <c r="G40" s="32">
        <v>851</v>
      </c>
      <c r="H40" s="33">
        <v>260</v>
      </c>
    </row>
    <row r="41" spans="1:8" customFormat="1" ht="15.75" hidden="1" x14ac:dyDescent="0.2">
      <c r="A41" s="3" t="s">
        <v>0</v>
      </c>
      <c r="B41" s="5" t="s">
        <v>35</v>
      </c>
      <c r="C41" s="13">
        <v>908</v>
      </c>
      <c r="D41" s="13" t="s">
        <v>26</v>
      </c>
      <c r="E41" s="13" t="s">
        <v>9</v>
      </c>
      <c r="F41" s="13">
        <v>6160040</v>
      </c>
      <c r="G41" s="32" t="s">
        <v>36</v>
      </c>
      <c r="H41" s="33">
        <v>120</v>
      </c>
    </row>
    <row r="42" spans="1:8" customFormat="1" ht="47.25" hidden="1" x14ac:dyDescent="0.2">
      <c r="A42" s="3" t="s">
        <v>0</v>
      </c>
      <c r="B42" s="5" t="s">
        <v>148</v>
      </c>
      <c r="C42" s="13">
        <v>908</v>
      </c>
      <c r="D42" s="13" t="s">
        <v>26</v>
      </c>
      <c r="E42" s="13" t="s">
        <v>9</v>
      </c>
      <c r="F42" s="13">
        <v>6160042</v>
      </c>
      <c r="G42" s="32"/>
      <c r="H42" s="33">
        <f>H43</f>
        <v>1294.5</v>
      </c>
    </row>
    <row r="43" spans="1:8" customFormat="1" ht="63" hidden="1" x14ac:dyDescent="0.2">
      <c r="A43" s="3" t="s">
        <v>0</v>
      </c>
      <c r="B43" s="5" t="s">
        <v>27</v>
      </c>
      <c r="C43" s="13">
        <v>908</v>
      </c>
      <c r="D43" s="13" t="s">
        <v>26</v>
      </c>
      <c r="E43" s="13" t="s">
        <v>9</v>
      </c>
      <c r="F43" s="13">
        <v>6160042</v>
      </c>
      <c r="G43" s="32" t="s">
        <v>28</v>
      </c>
      <c r="H43" s="33">
        <f>H44</f>
        <v>1294.5</v>
      </c>
    </row>
    <row r="44" spans="1:8" customFormat="1" ht="31.5" hidden="1" x14ac:dyDescent="0.2">
      <c r="A44" s="15" t="s">
        <v>0</v>
      </c>
      <c r="B44" s="5" t="s">
        <v>42</v>
      </c>
      <c r="C44" s="13">
        <v>908</v>
      </c>
      <c r="D44" s="13" t="s">
        <v>26</v>
      </c>
      <c r="E44" s="13" t="s">
        <v>9</v>
      </c>
      <c r="F44" s="13">
        <v>6160042</v>
      </c>
      <c r="G44" s="32" t="s">
        <v>43</v>
      </c>
      <c r="H44" s="33">
        <v>1294.5</v>
      </c>
    </row>
    <row r="45" spans="1:8" customFormat="1" ht="110.25" hidden="1" x14ac:dyDescent="0.2">
      <c r="A45" s="16"/>
      <c r="B45" s="14" t="s">
        <v>206</v>
      </c>
      <c r="C45" s="13">
        <v>908</v>
      </c>
      <c r="D45" s="4" t="s">
        <v>26</v>
      </c>
      <c r="E45" s="13" t="s">
        <v>9</v>
      </c>
      <c r="F45" s="13" t="s">
        <v>207</v>
      </c>
      <c r="G45" s="32"/>
      <c r="H45" s="33">
        <f>H46</f>
        <v>400</v>
      </c>
    </row>
    <row r="46" spans="1:8" customFormat="1" ht="110.25" hidden="1" x14ac:dyDescent="0.2">
      <c r="A46" s="16"/>
      <c r="B46" s="14" t="s">
        <v>152</v>
      </c>
      <c r="C46" s="18">
        <v>908</v>
      </c>
      <c r="D46" s="19" t="s">
        <v>26</v>
      </c>
      <c r="E46" s="13" t="s">
        <v>9</v>
      </c>
      <c r="F46" s="18" t="s">
        <v>153</v>
      </c>
      <c r="G46" s="31"/>
      <c r="H46" s="20">
        <f>H47</f>
        <v>400</v>
      </c>
    </row>
    <row r="47" spans="1:8" customFormat="1" ht="110.25" hidden="1" x14ac:dyDescent="0.2">
      <c r="A47" s="16"/>
      <c r="B47" s="14" t="s">
        <v>156</v>
      </c>
      <c r="C47" s="13">
        <v>908</v>
      </c>
      <c r="D47" s="4" t="s">
        <v>26</v>
      </c>
      <c r="E47" s="13" t="s">
        <v>9</v>
      </c>
      <c r="F47" s="13" t="s">
        <v>157</v>
      </c>
      <c r="G47" s="32"/>
      <c r="H47" s="33">
        <f>H48</f>
        <v>400</v>
      </c>
    </row>
    <row r="48" spans="1:8" customFormat="1" ht="110.25" hidden="1" x14ac:dyDescent="0.2">
      <c r="A48" s="16"/>
      <c r="B48" s="14" t="s">
        <v>11</v>
      </c>
      <c r="C48" s="13">
        <v>908</v>
      </c>
      <c r="D48" s="4" t="s">
        <v>26</v>
      </c>
      <c r="E48" s="13" t="s">
        <v>9</v>
      </c>
      <c r="F48" s="13" t="s">
        <v>157</v>
      </c>
      <c r="G48" s="32">
        <v>200</v>
      </c>
      <c r="H48" s="33">
        <f>H49</f>
        <v>400</v>
      </c>
    </row>
    <row r="49" spans="1:11" customFormat="1" ht="110.25" hidden="1" x14ac:dyDescent="0.2">
      <c r="A49" s="16"/>
      <c r="B49" s="21" t="s">
        <v>13</v>
      </c>
      <c r="C49" s="13">
        <v>908</v>
      </c>
      <c r="D49" s="22" t="s">
        <v>26</v>
      </c>
      <c r="E49" s="38" t="s">
        <v>9</v>
      </c>
      <c r="F49" s="38" t="s">
        <v>157</v>
      </c>
      <c r="G49" s="32">
        <v>244</v>
      </c>
      <c r="H49" s="40">
        <v>400</v>
      </c>
    </row>
    <row r="50" spans="1:11" ht="31.5" customHeight="1" x14ac:dyDescent="0.2">
      <c r="A50" s="7" t="s">
        <v>0</v>
      </c>
      <c r="B50" s="11" t="s">
        <v>67</v>
      </c>
      <c r="C50" s="58">
        <v>903</v>
      </c>
      <c r="D50" s="24" t="s">
        <v>26</v>
      </c>
      <c r="E50" s="24" t="s">
        <v>39</v>
      </c>
      <c r="F50" s="24" t="s">
        <v>0</v>
      </c>
      <c r="G50" s="87" t="s">
        <v>0</v>
      </c>
      <c r="H50" s="42">
        <v>12601</v>
      </c>
      <c r="I50" s="152">
        <v>5804.8</v>
      </c>
      <c r="J50" s="84">
        <f>SUM(I50-H50)</f>
        <v>-6796.2</v>
      </c>
      <c r="K50" s="85">
        <f>SUM(I50/H50*100)</f>
        <v>46.066185223394967</v>
      </c>
    </row>
    <row r="51" spans="1:11" customFormat="1" ht="31.5" hidden="1" x14ac:dyDescent="0.2">
      <c r="A51" s="36" t="s">
        <v>0</v>
      </c>
      <c r="B51" s="74" t="s">
        <v>104</v>
      </c>
      <c r="C51" s="37">
        <v>903</v>
      </c>
      <c r="D51" s="44" t="s">
        <v>26</v>
      </c>
      <c r="E51" s="44" t="s">
        <v>39</v>
      </c>
      <c r="F51" s="44">
        <v>6500000</v>
      </c>
      <c r="G51" s="32" t="s">
        <v>0</v>
      </c>
      <c r="H51" s="45">
        <v>3734</v>
      </c>
    </row>
    <row r="52" spans="1:11" customFormat="1" ht="31.5" hidden="1" x14ac:dyDescent="0.2">
      <c r="A52" s="36" t="s">
        <v>0</v>
      </c>
      <c r="B52" s="9" t="s">
        <v>106</v>
      </c>
      <c r="C52" s="37">
        <v>903</v>
      </c>
      <c r="D52" s="13" t="s">
        <v>26</v>
      </c>
      <c r="E52" s="13" t="s">
        <v>39</v>
      </c>
      <c r="F52" s="13">
        <v>6550000</v>
      </c>
      <c r="G52" s="32" t="s">
        <v>0</v>
      </c>
      <c r="H52" s="33">
        <v>3734</v>
      </c>
    </row>
    <row r="53" spans="1:11" customFormat="1" ht="15.75" hidden="1" x14ac:dyDescent="0.2">
      <c r="A53" s="3" t="s">
        <v>0</v>
      </c>
      <c r="B53" s="6" t="s">
        <v>41</v>
      </c>
      <c r="C53" s="13">
        <v>903</v>
      </c>
      <c r="D53" s="13" t="s">
        <v>26</v>
      </c>
      <c r="E53" s="13" t="s">
        <v>39</v>
      </c>
      <c r="F53" s="13">
        <v>6550140</v>
      </c>
      <c r="G53" s="32" t="s">
        <v>0</v>
      </c>
      <c r="H53" s="33">
        <v>3734</v>
      </c>
    </row>
    <row r="54" spans="1:11" customFormat="1" ht="63" hidden="1" x14ac:dyDescent="0.2">
      <c r="A54" s="3" t="s">
        <v>0</v>
      </c>
      <c r="B54" s="5" t="s">
        <v>27</v>
      </c>
      <c r="C54" s="13">
        <v>903</v>
      </c>
      <c r="D54" s="13" t="s">
        <v>26</v>
      </c>
      <c r="E54" s="13" t="s">
        <v>39</v>
      </c>
      <c r="F54" s="13">
        <v>6550140</v>
      </c>
      <c r="G54" s="32" t="s">
        <v>28</v>
      </c>
      <c r="H54" s="33">
        <v>3186</v>
      </c>
    </row>
    <row r="55" spans="1:11" customFormat="1" ht="31.5" hidden="1" x14ac:dyDescent="0.2">
      <c r="A55" s="34" t="s">
        <v>0</v>
      </c>
      <c r="B55" s="5" t="s">
        <v>42</v>
      </c>
      <c r="C55" s="13">
        <v>903</v>
      </c>
      <c r="D55" s="13" t="s">
        <v>26</v>
      </c>
      <c r="E55" s="13" t="s">
        <v>39</v>
      </c>
      <c r="F55" s="13">
        <v>6550140</v>
      </c>
      <c r="G55" s="32" t="s">
        <v>43</v>
      </c>
      <c r="H55" s="33">
        <v>3183.5</v>
      </c>
    </row>
    <row r="56" spans="1:11" customFormat="1" ht="31.5" hidden="1" x14ac:dyDescent="0.2">
      <c r="A56" s="34" t="s">
        <v>0</v>
      </c>
      <c r="B56" s="5" t="s">
        <v>44</v>
      </c>
      <c r="C56" s="13">
        <v>903</v>
      </c>
      <c r="D56" s="13" t="s">
        <v>26</v>
      </c>
      <c r="E56" s="13" t="s">
        <v>39</v>
      </c>
      <c r="F56" s="13">
        <v>6550140</v>
      </c>
      <c r="G56" s="32" t="s">
        <v>45</v>
      </c>
      <c r="H56" s="33">
        <v>2.5</v>
      </c>
    </row>
    <row r="57" spans="1:11" customFormat="1" ht="31.5" hidden="1" x14ac:dyDescent="0.2">
      <c r="A57" s="3" t="s">
        <v>0</v>
      </c>
      <c r="B57" s="5" t="s">
        <v>11</v>
      </c>
      <c r="C57" s="13">
        <v>903</v>
      </c>
      <c r="D57" s="13" t="s">
        <v>26</v>
      </c>
      <c r="E57" s="13" t="s">
        <v>39</v>
      </c>
      <c r="F57" s="13">
        <v>6550140</v>
      </c>
      <c r="G57" s="32" t="s">
        <v>12</v>
      </c>
      <c r="H57" s="33">
        <v>538.79999999999995</v>
      </c>
    </row>
    <row r="58" spans="1:11" customFormat="1" ht="31.5" hidden="1" x14ac:dyDescent="0.2">
      <c r="A58" s="3" t="s">
        <v>0</v>
      </c>
      <c r="B58" s="5" t="s">
        <v>13</v>
      </c>
      <c r="C58" s="13">
        <v>903</v>
      </c>
      <c r="D58" s="13" t="s">
        <v>26</v>
      </c>
      <c r="E58" s="13" t="s">
        <v>39</v>
      </c>
      <c r="F58" s="13">
        <v>6550140</v>
      </c>
      <c r="G58" s="32" t="s">
        <v>14</v>
      </c>
      <c r="H58" s="33">
        <v>538.79999999999995</v>
      </c>
    </row>
    <row r="59" spans="1:11" customFormat="1" ht="15.75" hidden="1" x14ac:dyDescent="0.2">
      <c r="A59" s="3" t="s">
        <v>0</v>
      </c>
      <c r="B59" s="5" t="s">
        <v>31</v>
      </c>
      <c r="C59" s="13">
        <v>903</v>
      </c>
      <c r="D59" s="13" t="s">
        <v>26</v>
      </c>
      <c r="E59" s="13" t="s">
        <v>39</v>
      </c>
      <c r="F59" s="13">
        <v>6550140</v>
      </c>
      <c r="G59" s="32" t="s">
        <v>32</v>
      </c>
      <c r="H59" s="33">
        <v>9.1999999999999993</v>
      </c>
    </row>
    <row r="60" spans="1:11" customFormat="1" ht="15.75" hidden="1" x14ac:dyDescent="0.2">
      <c r="A60" s="3" t="s">
        <v>0</v>
      </c>
      <c r="B60" s="5" t="s">
        <v>33</v>
      </c>
      <c r="C60" s="13">
        <v>903</v>
      </c>
      <c r="D60" s="13" t="s">
        <v>26</v>
      </c>
      <c r="E60" s="13" t="s">
        <v>39</v>
      </c>
      <c r="F60" s="13">
        <v>6550140</v>
      </c>
      <c r="G60" s="32" t="s">
        <v>34</v>
      </c>
      <c r="H60" s="33">
        <v>2.1</v>
      </c>
    </row>
    <row r="61" spans="1:11" customFormat="1" ht="20.25" hidden="1" customHeight="1" x14ac:dyDescent="0.2">
      <c r="A61" s="3" t="s">
        <v>0</v>
      </c>
      <c r="B61" s="5" t="s">
        <v>35</v>
      </c>
      <c r="C61" s="13">
        <v>903</v>
      </c>
      <c r="D61" s="13" t="s">
        <v>26</v>
      </c>
      <c r="E61" s="13" t="s">
        <v>39</v>
      </c>
      <c r="F61" s="13">
        <v>6550140</v>
      </c>
      <c r="G61" s="32" t="s">
        <v>36</v>
      </c>
      <c r="H61" s="33">
        <v>7.1</v>
      </c>
    </row>
    <row r="62" spans="1:11" customFormat="1" ht="15.75" hidden="1" x14ac:dyDescent="0.2">
      <c r="A62" s="3"/>
      <c r="B62" s="5" t="s">
        <v>46</v>
      </c>
      <c r="C62" s="13">
        <v>906</v>
      </c>
      <c r="D62" s="13" t="s">
        <v>26</v>
      </c>
      <c r="E62" s="13" t="s">
        <v>39</v>
      </c>
      <c r="F62" s="13">
        <v>6100000</v>
      </c>
      <c r="G62" s="32" t="s">
        <v>0</v>
      </c>
      <c r="H62" s="33">
        <v>1882.1</v>
      </c>
    </row>
    <row r="63" spans="1:11" customFormat="1" ht="15.75" hidden="1" x14ac:dyDescent="0.2">
      <c r="A63" s="3"/>
      <c r="B63" s="5" t="s">
        <v>137</v>
      </c>
      <c r="C63" s="13">
        <v>906</v>
      </c>
      <c r="D63" s="13" t="s">
        <v>26</v>
      </c>
      <c r="E63" s="13" t="s">
        <v>39</v>
      </c>
      <c r="F63" s="13">
        <v>6140000</v>
      </c>
      <c r="G63" s="32" t="s">
        <v>0</v>
      </c>
      <c r="H63" s="33">
        <v>1882.1</v>
      </c>
    </row>
    <row r="64" spans="1:11" customFormat="1" ht="31.5" hidden="1" x14ac:dyDescent="0.2">
      <c r="A64" s="3"/>
      <c r="B64" s="5" t="s">
        <v>138</v>
      </c>
      <c r="C64" s="13">
        <v>906</v>
      </c>
      <c r="D64" s="13" t="s">
        <v>26</v>
      </c>
      <c r="E64" s="13" t="s">
        <v>39</v>
      </c>
      <c r="F64" s="13">
        <v>6140010</v>
      </c>
      <c r="G64" s="32" t="s">
        <v>0</v>
      </c>
      <c r="H64" s="33">
        <v>1133.5999999999999</v>
      </c>
    </row>
    <row r="65" spans="1:11" customFormat="1" ht="63" hidden="1" x14ac:dyDescent="0.2">
      <c r="A65" s="3"/>
      <c r="B65" s="5" t="s">
        <v>27</v>
      </c>
      <c r="C65" s="13">
        <v>906</v>
      </c>
      <c r="D65" s="13" t="s">
        <v>26</v>
      </c>
      <c r="E65" s="13" t="s">
        <v>39</v>
      </c>
      <c r="F65" s="13">
        <v>6140010</v>
      </c>
      <c r="G65" s="32" t="s">
        <v>28</v>
      </c>
      <c r="H65" s="33">
        <v>1133.5999999999999</v>
      </c>
    </row>
    <row r="66" spans="1:11" customFormat="1" ht="31.5" hidden="1" x14ac:dyDescent="0.2">
      <c r="A66" s="3"/>
      <c r="B66" s="5" t="s">
        <v>42</v>
      </c>
      <c r="C66" s="13">
        <v>906</v>
      </c>
      <c r="D66" s="13" t="s">
        <v>26</v>
      </c>
      <c r="E66" s="13" t="s">
        <v>39</v>
      </c>
      <c r="F66" s="13">
        <v>6140010</v>
      </c>
      <c r="G66" s="32" t="s">
        <v>43</v>
      </c>
      <c r="H66" s="33">
        <v>1133.5999999999999</v>
      </c>
    </row>
    <row r="67" spans="1:11" customFormat="1" ht="15.75" hidden="1" x14ac:dyDescent="0.2">
      <c r="A67" s="3"/>
      <c r="B67" s="5" t="s">
        <v>41</v>
      </c>
      <c r="C67" s="13">
        <v>906</v>
      </c>
      <c r="D67" s="13" t="s">
        <v>26</v>
      </c>
      <c r="E67" s="13" t="s">
        <v>39</v>
      </c>
      <c r="F67" s="13">
        <v>6140040</v>
      </c>
      <c r="G67" s="32" t="s">
        <v>0</v>
      </c>
      <c r="H67" s="33">
        <v>355.09999999999997</v>
      </c>
    </row>
    <row r="68" spans="1:11" customFormat="1" ht="63" hidden="1" x14ac:dyDescent="0.2">
      <c r="A68" s="3"/>
      <c r="B68" s="5" t="s">
        <v>27</v>
      </c>
      <c r="C68" s="13">
        <v>906</v>
      </c>
      <c r="D68" s="13" t="s">
        <v>26</v>
      </c>
      <c r="E68" s="13" t="s">
        <v>39</v>
      </c>
      <c r="F68" s="13">
        <v>6140040</v>
      </c>
      <c r="G68" s="32" t="s">
        <v>28</v>
      </c>
      <c r="H68" s="33">
        <v>309.89999999999998</v>
      </c>
    </row>
    <row r="69" spans="1:11" customFormat="1" ht="31.5" hidden="1" x14ac:dyDescent="0.2">
      <c r="A69" s="3"/>
      <c r="B69" s="5" t="s">
        <v>42</v>
      </c>
      <c r="C69" s="13">
        <v>906</v>
      </c>
      <c r="D69" s="13" t="s">
        <v>26</v>
      </c>
      <c r="E69" s="13" t="s">
        <v>39</v>
      </c>
      <c r="F69" s="13">
        <v>6140040</v>
      </c>
      <c r="G69" s="32">
        <v>121</v>
      </c>
      <c r="H69" s="33">
        <v>309.89999999999998</v>
      </c>
    </row>
    <row r="70" spans="1:11" customFormat="1" ht="31.5" hidden="1" x14ac:dyDescent="0.2">
      <c r="A70" s="3"/>
      <c r="B70" s="5" t="s">
        <v>11</v>
      </c>
      <c r="C70" s="13">
        <v>906</v>
      </c>
      <c r="D70" s="13" t="s">
        <v>26</v>
      </c>
      <c r="E70" s="13" t="s">
        <v>39</v>
      </c>
      <c r="F70" s="13">
        <v>6140040</v>
      </c>
      <c r="G70" s="32" t="s">
        <v>12</v>
      </c>
      <c r="H70" s="33">
        <v>43.2</v>
      </c>
    </row>
    <row r="71" spans="1:11" customFormat="1" ht="31.5" hidden="1" x14ac:dyDescent="0.2">
      <c r="A71" s="3"/>
      <c r="B71" s="5" t="s">
        <v>13</v>
      </c>
      <c r="C71" s="13">
        <v>906</v>
      </c>
      <c r="D71" s="13" t="s">
        <v>26</v>
      </c>
      <c r="E71" s="13" t="s">
        <v>39</v>
      </c>
      <c r="F71" s="13">
        <v>6140040</v>
      </c>
      <c r="G71" s="32" t="s">
        <v>14</v>
      </c>
      <c r="H71" s="33">
        <v>43.2</v>
      </c>
    </row>
    <row r="72" spans="1:11" customFormat="1" ht="15.75" hidden="1" x14ac:dyDescent="0.2">
      <c r="A72" s="3"/>
      <c r="B72" s="5" t="s">
        <v>31</v>
      </c>
      <c r="C72" s="13">
        <v>906</v>
      </c>
      <c r="D72" s="13" t="s">
        <v>26</v>
      </c>
      <c r="E72" s="13" t="s">
        <v>39</v>
      </c>
      <c r="F72" s="13">
        <v>6140040</v>
      </c>
      <c r="G72" s="32" t="s">
        <v>32</v>
      </c>
      <c r="H72" s="33">
        <v>2</v>
      </c>
    </row>
    <row r="73" spans="1:11" customFormat="1" ht="15.75" hidden="1" x14ac:dyDescent="0.2">
      <c r="A73" s="3"/>
      <c r="B73" s="5" t="s">
        <v>35</v>
      </c>
      <c r="C73" s="13">
        <v>906</v>
      </c>
      <c r="D73" s="13" t="s">
        <v>26</v>
      </c>
      <c r="E73" s="13" t="s">
        <v>39</v>
      </c>
      <c r="F73" s="13">
        <v>6140040</v>
      </c>
      <c r="G73" s="32" t="s">
        <v>36</v>
      </c>
      <c r="H73" s="33">
        <v>2</v>
      </c>
    </row>
    <row r="74" spans="1:11" customFormat="1" ht="31.5" hidden="1" x14ac:dyDescent="0.2">
      <c r="A74" s="3"/>
      <c r="B74" s="5" t="s">
        <v>139</v>
      </c>
      <c r="C74" s="13">
        <v>906</v>
      </c>
      <c r="D74" s="13" t="s">
        <v>26</v>
      </c>
      <c r="E74" s="13" t="s">
        <v>39</v>
      </c>
      <c r="F74" s="13">
        <v>6140041</v>
      </c>
      <c r="G74" s="32" t="s">
        <v>0</v>
      </c>
      <c r="H74" s="33">
        <v>393.40000000000003</v>
      </c>
    </row>
    <row r="75" spans="1:11" customFormat="1" ht="63" hidden="1" x14ac:dyDescent="0.2">
      <c r="A75" s="3"/>
      <c r="B75" s="5" t="s">
        <v>27</v>
      </c>
      <c r="C75" s="13">
        <v>906</v>
      </c>
      <c r="D75" s="13" t="s">
        <v>26</v>
      </c>
      <c r="E75" s="13" t="s">
        <v>39</v>
      </c>
      <c r="F75" s="13">
        <v>6140041</v>
      </c>
      <c r="G75" s="32" t="s">
        <v>28</v>
      </c>
      <c r="H75" s="33">
        <v>371.8</v>
      </c>
    </row>
    <row r="76" spans="1:11" customFormat="1" ht="31.5" hidden="1" x14ac:dyDescent="0.2">
      <c r="A76" s="3"/>
      <c r="B76" s="5" t="s">
        <v>42</v>
      </c>
      <c r="C76" s="13">
        <v>906</v>
      </c>
      <c r="D76" s="13" t="s">
        <v>26</v>
      </c>
      <c r="E76" s="13" t="s">
        <v>39</v>
      </c>
      <c r="F76" s="13">
        <v>6140041</v>
      </c>
      <c r="G76" s="32">
        <v>121</v>
      </c>
      <c r="H76" s="33">
        <v>371.8</v>
      </c>
    </row>
    <row r="77" spans="1:11" customFormat="1" ht="31.5" hidden="1" x14ac:dyDescent="0.2">
      <c r="A77" s="3"/>
      <c r="B77" s="5" t="s">
        <v>11</v>
      </c>
      <c r="C77" s="13">
        <v>906</v>
      </c>
      <c r="D77" s="13" t="s">
        <v>26</v>
      </c>
      <c r="E77" s="13" t="s">
        <v>39</v>
      </c>
      <c r="F77" s="13">
        <v>6140041</v>
      </c>
      <c r="G77" s="32" t="s">
        <v>12</v>
      </c>
      <c r="H77" s="33">
        <v>21.6</v>
      </c>
    </row>
    <row r="78" spans="1:11" customFormat="1" ht="31.5" hidden="1" x14ac:dyDescent="0.2">
      <c r="A78" s="3"/>
      <c r="B78" s="8" t="s">
        <v>13</v>
      </c>
      <c r="C78" s="13">
        <v>906</v>
      </c>
      <c r="D78" s="38" t="s">
        <v>26</v>
      </c>
      <c r="E78" s="38" t="s">
        <v>39</v>
      </c>
      <c r="F78" s="13">
        <v>6140041</v>
      </c>
      <c r="G78" s="32" t="s">
        <v>14</v>
      </c>
      <c r="H78" s="40">
        <v>21.6</v>
      </c>
    </row>
    <row r="79" spans="1:11" customFormat="1" ht="15.75" hidden="1" x14ac:dyDescent="0.2">
      <c r="A79" s="52"/>
      <c r="B79" s="25" t="s">
        <v>149</v>
      </c>
      <c r="C79" s="61">
        <v>908</v>
      </c>
      <c r="D79" s="27" t="s">
        <v>26</v>
      </c>
      <c r="E79" s="27" t="s">
        <v>15</v>
      </c>
      <c r="F79" s="62"/>
      <c r="G79" s="53"/>
      <c r="H79" s="30"/>
      <c r="I79" s="85">
        <v>0</v>
      </c>
      <c r="J79" s="84">
        <f>SUM(I79-H79)</f>
        <v>0</v>
      </c>
      <c r="K79" s="83"/>
    </row>
    <row r="80" spans="1:11" customFormat="1" ht="15.75" hidden="1" x14ac:dyDescent="0.2">
      <c r="A80" s="16"/>
      <c r="B80" s="75" t="s">
        <v>150</v>
      </c>
      <c r="C80" s="13">
        <v>908</v>
      </c>
      <c r="D80" s="76" t="s">
        <v>26</v>
      </c>
      <c r="E80" s="76" t="s">
        <v>15</v>
      </c>
      <c r="F80" s="13">
        <v>6150000</v>
      </c>
      <c r="G80" s="32"/>
      <c r="H80" s="45">
        <f>H81+H84</f>
        <v>50</v>
      </c>
    </row>
    <row r="81" spans="1:11" customFormat="1" ht="31.5" hidden="1" x14ac:dyDescent="0.2">
      <c r="A81" s="16"/>
      <c r="B81" s="14" t="s">
        <v>151</v>
      </c>
      <c r="C81" s="13">
        <v>908</v>
      </c>
      <c r="D81" s="4" t="s">
        <v>26</v>
      </c>
      <c r="E81" s="4" t="s">
        <v>15</v>
      </c>
      <c r="F81" s="13">
        <v>6150080</v>
      </c>
      <c r="G81" s="32"/>
      <c r="H81" s="33">
        <f>H82</f>
        <v>40</v>
      </c>
    </row>
    <row r="82" spans="1:11" customFormat="1" ht="31.5" hidden="1" x14ac:dyDescent="0.2">
      <c r="A82" s="16"/>
      <c r="B82" s="14" t="s">
        <v>11</v>
      </c>
      <c r="C82" s="13">
        <v>908</v>
      </c>
      <c r="D82" s="13" t="s">
        <v>26</v>
      </c>
      <c r="E82" s="4" t="s">
        <v>15</v>
      </c>
      <c r="F82" s="13">
        <v>6150080</v>
      </c>
      <c r="G82" s="32" t="s">
        <v>12</v>
      </c>
      <c r="H82" s="33">
        <f>H83</f>
        <v>40</v>
      </c>
    </row>
    <row r="83" spans="1:11" customFormat="1" ht="31.5" hidden="1" x14ac:dyDescent="0.2">
      <c r="A83" s="16"/>
      <c r="B83" s="14" t="s">
        <v>13</v>
      </c>
      <c r="C83" s="13">
        <v>908</v>
      </c>
      <c r="D83" s="13" t="s">
        <v>26</v>
      </c>
      <c r="E83" s="4" t="s">
        <v>15</v>
      </c>
      <c r="F83" s="13">
        <v>6150080</v>
      </c>
      <c r="G83" s="32" t="s">
        <v>14</v>
      </c>
      <c r="H83" s="33">
        <v>40</v>
      </c>
    </row>
    <row r="84" spans="1:11" customFormat="1" ht="47.25" hidden="1" x14ac:dyDescent="0.2">
      <c r="A84" s="16"/>
      <c r="B84" s="5" t="s">
        <v>80</v>
      </c>
      <c r="C84" s="13">
        <v>908</v>
      </c>
      <c r="D84" s="4" t="s">
        <v>26</v>
      </c>
      <c r="E84" s="4" t="s">
        <v>15</v>
      </c>
      <c r="F84" s="13">
        <v>6150090</v>
      </c>
      <c r="G84" s="32"/>
      <c r="H84" s="33">
        <f>H85</f>
        <v>10</v>
      </c>
    </row>
    <row r="85" spans="1:11" customFormat="1" ht="31.5" hidden="1" x14ac:dyDescent="0.2">
      <c r="A85" s="16"/>
      <c r="B85" s="14" t="s">
        <v>11</v>
      </c>
      <c r="C85" s="13">
        <v>908</v>
      </c>
      <c r="D85" s="13" t="s">
        <v>26</v>
      </c>
      <c r="E85" s="4" t="s">
        <v>15</v>
      </c>
      <c r="F85" s="13">
        <v>6150090</v>
      </c>
      <c r="G85" s="32" t="s">
        <v>12</v>
      </c>
      <c r="H85" s="33">
        <f>H86</f>
        <v>10</v>
      </c>
    </row>
    <row r="86" spans="1:11" customFormat="1" ht="31.5" hidden="1" x14ac:dyDescent="0.2">
      <c r="A86" s="16"/>
      <c r="B86" s="21" t="s">
        <v>13</v>
      </c>
      <c r="C86" s="13">
        <v>908</v>
      </c>
      <c r="D86" s="38" t="s">
        <v>26</v>
      </c>
      <c r="E86" s="22" t="s">
        <v>15</v>
      </c>
      <c r="F86" s="13">
        <v>6150090</v>
      </c>
      <c r="G86" s="32" t="s">
        <v>14</v>
      </c>
      <c r="H86" s="40">
        <v>10</v>
      </c>
    </row>
    <row r="87" spans="1:11" customFormat="1" ht="15.75" hidden="1" x14ac:dyDescent="0.2">
      <c r="A87" s="86"/>
      <c r="B87" s="95" t="s">
        <v>149</v>
      </c>
      <c r="C87" s="58"/>
      <c r="D87" s="96" t="s">
        <v>26</v>
      </c>
      <c r="E87" s="97" t="s">
        <v>15</v>
      </c>
      <c r="F87" s="105"/>
      <c r="G87" s="87"/>
      <c r="H87" s="98">
        <v>0</v>
      </c>
      <c r="I87" s="106">
        <v>0</v>
      </c>
      <c r="J87" s="107">
        <f>SUM(I87-H87)</f>
        <v>0</v>
      </c>
      <c r="K87" s="108">
        <v>0</v>
      </c>
    </row>
    <row r="88" spans="1:11" ht="15.75" x14ac:dyDescent="0.2">
      <c r="A88" s="86"/>
      <c r="B88" s="83" t="s">
        <v>237</v>
      </c>
      <c r="C88" s="58"/>
      <c r="D88" s="123" t="s">
        <v>26</v>
      </c>
      <c r="E88" s="123" t="s">
        <v>15</v>
      </c>
      <c r="F88" s="24"/>
      <c r="G88" s="87"/>
      <c r="H88" s="42">
        <v>0</v>
      </c>
      <c r="I88" s="152">
        <v>0</v>
      </c>
      <c r="J88" s="84">
        <f>I88-H88</f>
        <v>0</v>
      </c>
      <c r="K88" s="85">
        <v>0</v>
      </c>
    </row>
    <row r="89" spans="1:11" ht="15.75" x14ac:dyDescent="0.2">
      <c r="A89" s="36" t="s">
        <v>0</v>
      </c>
      <c r="B89" s="11" t="s">
        <v>69</v>
      </c>
      <c r="C89" s="58">
        <v>903</v>
      </c>
      <c r="D89" s="24" t="s">
        <v>26</v>
      </c>
      <c r="E89" s="24" t="s">
        <v>70</v>
      </c>
      <c r="F89" s="24" t="s">
        <v>0</v>
      </c>
      <c r="G89" s="87" t="s">
        <v>0</v>
      </c>
      <c r="H89" s="42">
        <v>0</v>
      </c>
      <c r="I89" s="152">
        <v>0</v>
      </c>
      <c r="J89" s="84">
        <f>SUM(I89-H89)</f>
        <v>0</v>
      </c>
      <c r="K89" s="85">
        <v>0</v>
      </c>
    </row>
    <row r="90" spans="1:11" customFormat="1" ht="31.5" hidden="1" x14ac:dyDescent="0.2">
      <c r="A90" s="36" t="s">
        <v>0</v>
      </c>
      <c r="B90" s="77" t="s">
        <v>107</v>
      </c>
      <c r="C90" s="37">
        <v>903</v>
      </c>
      <c r="D90" s="44" t="s">
        <v>26</v>
      </c>
      <c r="E90" s="44" t="s">
        <v>70</v>
      </c>
      <c r="F90" s="44">
        <v>6170000</v>
      </c>
      <c r="G90" s="32" t="s">
        <v>0</v>
      </c>
      <c r="H90" s="45">
        <f>H91</f>
        <v>200</v>
      </c>
    </row>
    <row r="91" spans="1:11" customFormat="1" ht="15.75" hidden="1" x14ac:dyDescent="0.2">
      <c r="A91" s="3" t="s">
        <v>0</v>
      </c>
      <c r="B91" s="6" t="s">
        <v>108</v>
      </c>
      <c r="C91" s="13">
        <v>903</v>
      </c>
      <c r="D91" s="13" t="s">
        <v>26</v>
      </c>
      <c r="E91" s="13" t="s">
        <v>70</v>
      </c>
      <c r="F91" s="13">
        <v>6170010</v>
      </c>
      <c r="G91" s="32" t="s">
        <v>0</v>
      </c>
      <c r="H91" s="33">
        <f>H92</f>
        <v>200</v>
      </c>
    </row>
    <row r="92" spans="1:11" customFormat="1" ht="20.25" hidden="1" customHeight="1" x14ac:dyDescent="0.2">
      <c r="A92" s="3" t="s">
        <v>0</v>
      </c>
      <c r="B92" s="5" t="s">
        <v>31</v>
      </c>
      <c r="C92" s="13">
        <v>903</v>
      </c>
      <c r="D92" s="13" t="s">
        <v>26</v>
      </c>
      <c r="E92" s="13" t="s">
        <v>70</v>
      </c>
      <c r="F92" s="13">
        <v>6170010</v>
      </c>
      <c r="G92" s="32" t="s">
        <v>32</v>
      </c>
      <c r="H92" s="33">
        <f>H93</f>
        <v>200</v>
      </c>
    </row>
    <row r="93" spans="1:11" customFormat="1" ht="15.75" hidden="1" x14ac:dyDescent="0.2">
      <c r="A93" s="3" t="s">
        <v>0</v>
      </c>
      <c r="B93" s="8" t="s">
        <v>65</v>
      </c>
      <c r="C93" s="13">
        <v>903</v>
      </c>
      <c r="D93" s="38" t="s">
        <v>26</v>
      </c>
      <c r="E93" s="38" t="s">
        <v>70</v>
      </c>
      <c r="F93" s="38">
        <v>6170010</v>
      </c>
      <c r="G93" s="32" t="s">
        <v>66</v>
      </c>
      <c r="H93" s="40">
        <v>200</v>
      </c>
    </row>
    <row r="94" spans="1:11" ht="14.25" customHeight="1" x14ac:dyDescent="0.2">
      <c r="A94" s="36" t="s">
        <v>0</v>
      </c>
      <c r="B94" s="11" t="s">
        <v>71</v>
      </c>
      <c r="C94" s="58">
        <v>902</v>
      </c>
      <c r="D94" s="23" t="s">
        <v>26</v>
      </c>
      <c r="E94" s="24">
        <v>13</v>
      </c>
      <c r="F94" s="24" t="s">
        <v>0</v>
      </c>
      <c r="G94" s="87" t="s">
        <v>0</v>
      </c>
      <c r="H94" s="30">
        <v>4083.6</v>
      </c>
      <c r="I94" s="152">
        <v>2005.1</v>
      </c>
      <c r="J94" s="84">
        <f>SUM(I94-H94)</f>
        <v>-2078.5</v>
      </c>
      <c r="K94" s="85">
        <f>SUM(I94/H94*100)</f>
        <v>49.10128318150651</v>
      </c>
    </row>
    <row r="95" spans="1:11" customFormat="1" ht="31.5" hidden="1" x14ac:dyDescent="0.2">
      <c r="A95" s="7" t="s">
        <v>0</v>
      </c>
      <c r="B95" s="74" t="s">
        <v>89</v>
      </c>
      <c r="C95" s="37">
        <v>902</v>
      </c>
      <c r="D95" s="76" t="s">
        <v>26</v>
      </c>
      <c r="E95" s="44">
        <v>13</v>
      </c>
      <c r="F95" s="44">
        <v>6600000</v>
      </c>
      <c r="G95" s="32" t="s">
        <v>0</v>
      </c>
      <c r="H95" s="45">
        <v>23</v>
      </c>
    </row>
    <row r="96" spans="1:11" customFormat="1" ht="15.75" hidden="1" x14ac:dyDescent="0.2">
      <c r="A96" s="3" t="s">
        <v>0</v>
      </c>
      <c r="B96" s="6" t="s">
        <v>90</v>
      </c>
      <c r="C96" s="13">
        <v>902</v>
      </c>
      <c r="D96" s="4" t="s">
        <v>26</v>
      </c>
      <c r="E96" s="13">
        <v>13</v>
      </c>
      <c r="F96" s="13">
        <v>6600100</v>
      </c>
      <c r="G96" s="32" t="s">
        <v>0</v>
      </c>
      <c r="H96" s="33">
        <v>23</v>
      </c>
    </row>
    <row r="97" spans="1:8" customFormat="1" ht="31.5" hidden="1" x14ac:dyDescent="0.2">
      <c r="A97" s="34" t="s">
        <v>0</v>
      </c>
      <c r="B97" s="5" t="s">
        <v>16</v>
      </c>
      <c r="C97" s="13">
        <v>902</v>
      </c>
      <c r="D97" s="4" t="s">
        <v>26</v>
      </c>
      <c r="E97" s="13">
        <v>13</v>
      </c>
      <c r="F97" s="13">
        <v>6600100</v>
      </c>
      <c r="G97" s="32" t="s">
        <v>17</v>
      </c>
      <c r="H97" s="33">
        <v>23</v>
      </c>
    </row>
    <row r="98" spans="1:8" customFormat="1" ht="15.75" hidden="1" x14ac:dyDescent="0.2">
      <c r="A98" s="3" t="s">
        <v>0</v>
      </c>
      <c r="B98" s="5" t="s">
        <v>18</v>
      </c>
      <c r="C98" s="13">
        <v>902</v>
      </c>
      <c r="D98" s="4" t="s">
        <v>26</v>
      </c>
      <c r="E98" s="13">
        <v>13</v>
      </c>
      <c r="F98" s="13">
        <v>6600100</v>
      </c>
      <c r="G98" s="32" t="s">
        <v>19</v>
      </c>
      <c r="H98" s="33">
        <v>23</v>
      </c>
    </row>
    <row r="99" spans="1:8" customFormat="1" ht="31.5" hidden="1" x14ac:dyDescent="0.2">
      <c r="A99" s="36" t="s">
        <v>0</v>
      </c>
      <c r="B99" s="9" t="s">
        <v>104</v>
      </c>
      <c r="C99" s="37">
        <v>903</v>
      </c>
      <c r="D99" s="13" t="s">
        <v>26</v>
      </c>
      <c r="E99" s="13">
        <v>13</v>
      </c>
      <c r="F99" s="13">
        <v>6500000</v>
      </c>
      <c r="G99" s="32" t="s">
        <v>0</v>
      </c>
      <c r="H99" s="33">
        <v>100</v>
      </c>
    </row>
    <row r="100" spans="1:8" customFormat="1" ht="15.75" hidden="1" x14ac:dyDescent="0.2">
      <c r="A100" s="7" t="s">
        <v>0</v>
      </c>
      <c r="B100" s="11" t="s">
        <v>68</v>
      </c>
      <c r="C100" s="37">
        <v>903</v>
      </c>
      <c r="D100" s="13" t="s">
        <v>26</v>
      </c>
      <c r="E100" s="13" t="s">
        <v>72</v>
      </c>
      <c r="F100" s="13">
        <v>6530000</v>
      </c>
      <c r="G100" s="32" t="s">
        <v>0</v>
      </c>
      <c r="H100" s="33">
        <v>100</v>
      </c>
    </row>
    <row r="101" spans="1:8" customFormat="1" ht="31.5" hidden="1" x14ac:dyDescent="0.2">
      <c r="A101" s="3" t="s">
        <v>0</v>
      </c>
      <c r="B101" s="6" t="s">
        <v>105</v>
      </c>
      <c r="C101" s="13">
        <v>903</v>
      </c>
      <c r="D101" s="13" t="s">
        <v>26</v>
      </c>
      <c r="E101" s="13" t="s">
        <v>72</v>
      </c>
      <c r="F101" s="13">
        <v>6530100</v>
      </c>
      <c r="G101" s="32" t="s">
        <v>0</v>
      </c>
      <c r="H101" s="33">
        <v>100</v>
      </c>
    </row>
    <row r="102" spans="1:8" customFormat="1" ht="63" hidden="1" x14ac:dyDescent="0.2">
      <c r="A102" s="34" t="s">
        <v>0</v>
      </c>
      <c r="B102" s="5" t="s">
        <v>27</v>
      </c>
      <c r="C102" s="13">
        <v>903</v>
      </c>
      <c r="D102" s="13" t="s">
        <v>26</v>
      </c>
      <c r="E102" s="13" t="s">
        <v>72</v>
      </c>
      <c r="F102" s="13">
        <v>6530100</v>
      </c>
      <c r="G102" s="32" t="s">
        <v>28</v>
      </c>
      <c r="H102" s="33">
        <v>1</v>
      </c>
    </row>
    <row r="103" spans="1:8" customFormat="1" ht="31.5" hidden="1" x14ac:dyDescent="0.2">
      <c r="A103" s="34" t="s">
        <v>0</v>
      </c>
      <c r="B103" s="5" t="s">
        <v>44</v>
      </c>
      <c r="C103" s="13">
        <v>903</v>
      </c>
      <c r="D103" s="13" t="s">
        <v>26</v>
      </c>
      <c r="E103" s="13" t="s">
        <v>72</v>
      </c>
      <c r="F103" s="13">
        <v>6530100</v>
      </c>
      <c r="G103" s="32" t="s">
        <v>45</v>
      </c>
      <c r="H103" s="33">
        <v>1</v>
      </c>
    </row>
    <row r="104" spans="1:8" customFormat="1" ht="31.5" hidden="1" x14ac:dyDescent="0.2">
      <c r="A104" s="3" t="s">
        <v>0</v>
      </c>
      <c r="B104" s="5" t="s">
        <v>11</v>
      </c>
      <c r="C104" s="13">
        <v>903</v>
      </c>
      <c r="D104" s="13" t="s">
        <v>26</v>
      </c>
      <c r="E104" s="13" t="s">
        <v>72</v>
      </c>
      <c r="F104" s="13">
        <v>6530100</v>
      </c>
      <c r="G104" s="32" t="s">
        <v>12</v>
      </c>
      <c r="H104" s="33">
        <v>99</v>
      </c>
    </row>
    <row r="105" spans="1:8" customFormat="1" ht="31.5" hidden="1" x14ac:dyDescent="0.2">
      <c r="A105" s="3" t="s">
        <v>0</v>
      </c>
      <c r="B105" s="8" t="s">
        <v>13</v>
      </c>
      <c r="C105" s="13">
        <v>903</v>
      </c>
      <c r="D105" s="13" t="s">
        <v>26</v>
      </c>
      <c r="E105" s="13" t="s">
        <v>72</v>
      </c>
      <c r="F105" s="13">
        <v>6530100</v>
      </c>
      <c r="G105" s="32" t="s">
        <v>14</v>
      </c>
      <c r="H105" s="33">
        <v>99</v>
      </c>
    </row>
    <row r="106" spans="1:8" customFormat="1" ht="31.5" hidden="1" x14ac:dyDescent="0.2">
      <c r="A106" s="7"/>
      <c r="B106" s="9" t="s">
        <v>89</v>
      </c>
      <c r="C106" s="13">
        <v>903</v>
      </c>
      <c r="D106" s="4" t="s">
        <v>26</v>
      </c>
      <c r="E106" s="13">
        <v>13</v>
      </c>
      <c r="F106" s="13">
        <v>6600000</v>
      </c>
      <c r="G106" s="32" t="s">
        <v>0</v>
      </c>
      <c r="H106" s="33">
        <v>10</v>
      </c>
    </row>
    <row r="107" spans="1:8" customFormat="1" ht="15.75" hidden="1" x14ac:dyDescent="0.2">
      <c r="A107" s="7"/>
      <c r="B107" s="6" t="s">
        <v>90</v>
      </c>
      <c r="C107" s="13">
        <v>903</v>
      </c>
      <c r="D107" s="4" t="s">
        <v>26</v>
      </c>
      <c r="E107" s="13">
        <v>13</v>
      </c>
      <c r="F107" s="13">
        <v>6600100</v>
      </c>
      <c r="G107" s="32" t="s">
        <v>0</v>
      </c>
      <c r="H107" s="33">
        <v>10</v>
      </c>
    </row>
    <row r="108" spans="1:8" customFormat="1" ht="31.5" hidden="1" x14ac:dyDescent="0.2">
      <c r="A108" s="7"/>
      <c r="B108" s="5" t="s">
        <v>11</v>
      </c>
      <c r="C108" s="13">
        <v>903</v>
      </c>
      <c r="D108" s="4" t="s">
        <v>26</v>
      </c>
      <c r="E108" s="13">
        <v>13</v>
      </c>
      <c r="F108" s="13">
        <v>6600100</v>
      </c>
      <c r="G108" s="32">
        <v>200</v>
      </c>
      <c r="H108" s="33">
        <v>10</v>
      </c>
    </row>
    <row r="109" spans="1:8" customFormat="1" ht="31.5" hidden="1" x14ac:dyDescent="0.2">
      <c r="A109" s="7"/>
      <c r="B109" s="5" t="s">
        <v>13</v>
      </c>
      <c r="C109" s="13">
        <v>903</v>
      </c>
      <c r="D109" s="4" t="s">
        <v>26</v>
      </c>
      <c r="E109" s="13">
        <v>13</v>
      </c>
      <c r="F109" s="13">
        <v>6600100</v>
      </c>
      <c r="G109" s="32">
        <v>244</v>
      </c>
      <c r="H109" s="33">
        <v>10</v>
      </c>
    </row>
    <row r="110" spans="1:8" customFormat="1" ht="31.5" hidden="1" x14ac:dyDescent="0.2">
      <c r="A110" s="34" t="s">
        <v>0</v>
      </c>
      <c r="B110" s="12" t="s">
        <v>107</v>
      </c>
      <c r="C110" s="13">
        <v>903</v>
      </c>
      <c r="D110" s="13" t="s">
        <v>26</v>
      </c>
      <c r="E110" s="13" t="s">
        <v>72</v>
      </c>
      <c r="F110" s="13">
        <v>6170000</v>
      </c>
      <c r="G110" s="32" t="s">
        <v>0</v>
      </c>
      <c r="H110" s="33">
        <v>1032.4000000000001</v>
      </c>
    </row>
    <row r="111" spans="1:8" customFormat="1" ht="31.5" hidden="1" x14ac:dyDescent="0.2">
      <c r="A111" s="34" t="s">
        <v>0</v>
      </c>
      <c r="B111" s="5" t="s">
        <v>109</v>
      </c>
      <c r="C111" s="13">
        <v>903</v>
      </c>
      <c r="D111" s="13" t="s">
        <v>26</v>
      </c>
      <c r="E111" s="13" t="s">
        <v>72</v>
      </c>
      <c r="F111" s="13">
        <v>6170020</v>
      </c>
      <c r="G111" s="32" t="s">
        <v>0</v>
      </c>
      <c r="H111" s="33">
        <v>1032.4000000000001</v>
      </c>
    </row>
    <row r="112" spans="1:8" customFormat="1" ht="15.75" hidden="1" x14ac:dyDescent="0.2">
      <c r="A112" s="3" t="s">
        <v>0</v>
      </c>
      <c r="B112" s="5" t="s">
        <v>20</v>
      </c>
      <c r="C112" s="13">
        <v>903</v>
      </c>
      <c r="D112" s="13" t="s">
        <v>26</v>
      </c>
      <c r="E112" s="13" t="s">
        <v>72</v>
      </c>
      <c r="F112" s="13">
        <v>6170020</v>
      </c>
      <c r="G112" s="32" t="s">
        <v>21</v>
      </c>
      <c r="H112" s="33">
        <v>1032.4000000000001</v>
      </c>
    </row>
    <row r="113" spans="1:8" customFormat="1" ht="31.5" hidden="1" x14ac:dyDescent="0.2">
      <c r="A113" s="3" t="s">
        <v>0</v>
      </c>
      <c r="B113" s="5" t="s">
        <v>56</v>
      </c>
      <c r="C113" s="13">
        <v>903</v>
      </c>
      <c r="D113" s="13" t="s">
        <v>26</v>
      </c>
      <c r="E113" s="13" t="s">
        <v>72</v>
      </c>
      <c r="F113" s="13">
        <v>6170020</v>
      </c>
      <c r="G113" s="32" t="s">
        <v>57</v>
      </c>
      <c r="H113" s="33">
        <v>1032.4000000000001</v>
      </c>
    </row>
    <row r="114" spans="1:8" customFormat="1" ht="31.5" hidden="1" x14ac:dyDescent="0.2">
      <c r="A114" s="34" t="s">
        <v>0</v>
      </c>
      <c r="B114" s="9" t="s">
        <v>89</v>
      </c>
      <c r="C114" s="13">
        <v>905</v>
      </c>
      <c r="D114" s="4" t="s">
        <v>26</v>
      </c>
      <c r="E114" s="13">
        <v>13</v>
      </c>
      <c r="F114" s="13">
        <v>6600000</v>
      </c>
      <c r="G114" s="32" t="s">
        <v>0</v>
      </c>
      <c r="H114" s="33">
        <v>570</v>
      </c>
    </row>
    <row r="115" spans="1:8" customFormat="1" ht="15.75" hidden="1" x14ac:dyDescent="0.2">
      <c r="A115" s="3" t="s">
        <v>0</v>
      </c>
      <c r="B115" s="6" t="s">
        <v>90</v>
      </c>
      <c r="C115" s="13">
        <v>905</v>
      </c>
      <c r="D115" s="4" t="s">
        <v>26</v>
      </c>
      <c r="E115" s="13">
        <v>13</v>
      </c>
      <c r="F115" s="13">
        <v>6600100</v>
      </c>
      <c r="G115" s="32" t="s">
        <v>0</v>
      </c>
      <c r="H115" s="33">
        <v>570</v>
      </c>
    </row>
    <row r="116" spans="1:8" customFormat="1" ht="24" hidden="1" customHeight="1" x14ac:dyDescent="0.2">
      <c r="A116" s="3" t="s">
        <v>0</v>
      </c>
      <c r="B116" s="5" t="s">
        <v>16</v>
      </c>
      <c r="C116" s="13">
        <v>905</v>
      </c>
      <c r="D116" s="4" t="s">
        <v>26</v>
      </c>
      <c r="E116" s="13">
        <v>13</v>
      </c>
      <c r="F116" s="13">
        <v>6600100</v>
      </c>
      <c r="G116" s="32" t="s">
        <v>17</v>
      </c>
      <c r="H116" s="33">
        <v>570</v>
      </c>
    </row>
    <row r="117" spans="1:8" customFormat="1" ht="15.75" hidden="1" x14ac:dyDescent="0.2">
      <c r="A117" s="34" t="s">
        <v>0</v>
      </c>
      <c r="B117" s="5" t="s">
        <v>18</v>
      </c>
      <c r="C117" s="13">
        <v>905</v>
      </c>
      <c r="D117" s="4" t="s">
        <v>26</v>
      </c>
      <c r="E117" s="13">
        <v>13</v>
      </c>
      <c r="F117" s="13">
        <v>6600100</v>
      </c>
      <c r="G117" s="32" t="s">
        <v>19</v>
      </c>
      <c r="H117" s="33">
        <v>570</v>
      </c>
    </row>
    <row r="118" spans="1:8" customFormat="1" ht="31.5" hidden="1" x14ac:dyDescent="0.2">
      <c r="A118" s="16"/>
      <c r="B118" s="9" t="s">
        <v>89</v>
      </c>
      <c r="C118" s="13">
        <v>908</v>
      </c>
      <c r="D118" s="4" t="s">
        <v>26</v>
      </c>
      <c r="E118" s="13">
        <v>13</v>
      </c>
      <c r="F118" s="13">
        <v>6600000</v>
      </c>
      <c r="G118" s="32" t="s">
        <v>0</v>
      </c>
      <c r="H118" s="33">
        <v>70</v>
      </c>
    </row>
    <row r="119" spans="1:8" customFormat="1" ht="15.75" hidden="1" x14ac:dyDescent="0.2">
      <c r="A119" s="16"/>
      <c r="B119" s="6" t="s">
        <v>90</v>
      </c>
      <c r="C119" s="13">
        <v>908</v>
      </c>
      <c r="D119" s="4" t="s">
        <v>26</v>
      </c>
      <c r="E119" s="13">
        <v>13</v>
      </c>
      <c r="F119" s="13">
        <v>6600100</v>
      </c>
      <c r="G119" s="32" t="s">
        <v>0</v>
      </c>
      <c r="H119" s="33">
        <v>70</v>
      </c>
    </row>
    <row r="120" spans="1:8" customFormat="1" ht="31.5" hidden="1" x14ac:dyDescent="0.2">
      <c r="A120" s="16"/>
      <c r="B120" s="14" t="s">
        <v>11</v>
      </c>
      <c r="C120" s="13">
        <v>908</v>
      </c>
      <c r="D120" s="4" t="s">
        <v>26</v>
      </c>
      <c r="E120" s="13">
        <v>13</v>
      </c>
      <c r="F120" s="13">
        <v>6600100</v>
      </c>
      <c r="G120" s="32">
        <v>200</v>
      </c>
      <c r="H120" s="33">
        <v>70</v>
      </c>
    </row>
    <row r="121" spans="1:8" customFormat="1" ht="31.5" hidden="1" x14ac:dyDescent="0.2">
      <c r="A121" s="16"/>
      <c r="B121" s="14" t="s">
        <v>13</v>
      </c>
      <c r="C121" s="13">
        <v>908</v>
      </c>
      <c r="D121" s="4" t="s">
        <v>26</v>
      </c>
      <c r="E121" s="13">
        <v>13</v>
      </c>
      <c r="F121" s="13">
        <v>6600100</v>
      </c>
      <c r="G121" s="32">
        <v>244</v>
      </c>
      <c r="H121" s="33">
        <v>70</v>
      </c>
    </row>
    <row r="122" spans="1:8" customFormat="1" ht="110.25" hidden="1" x14ac:dyDescent="0.2">
      <c r="A122" s="16"/>
      <c r="B122" s="14" t="s">
        <v>181</v>
      </c>
      <c r="C122" s="13">
        <v>908</v>
      </c>
      <c r="D122" s="4" t="s">
        <v>26</v>
      </c>
      <c r="E122" s="4" t="s">
        <v>72</v>
      </c>
      <c r="F122" s="13" t="s">
        <v>182</v>
      </c>
      <c r="G122" s="32"/>
      <c r="H122" s="33">
        <v>102</v>
      </c>
    </row>
    <row r="123" spans="1:8" customFormat="1" ht="16.5" hidden="1" customHeight="1" x14ac:dyDescent="0.2">
      <c r="A123" s="16"/>
      <c r="B123" s="14" t="s">
        <v>201</v>
      </c>
      <c r="C123" s="13">
        <v>908</v>
      </c>
      <c r="D123" s="4" t="s">
        <v>26</v>
      </c>
      <c r="E123" s="4" t="s">
        <v>72</v>
      </c>
      <c r="F123" s="13" t="s">
        <v>202</v>
      </c>
      <c r="G123" s="32"/>
      <c r="H123" s="33">
        <v>102</v>
      </c>
    </row>
    <row r="124" spans="1:8" customFormat="1" ht="110.25" hidden="1" x14ac:dyDescent="0.2">
      <c r="A124" s="16"/>
      <c r="B124" s="14" t="s">
        <v>11</v>
      </c>
      <c r="C124" s="13">
        <v>908</v>
      </c>
      <c r="D124" s="4" t="s">
        <v>26</v>
      </c>
      <c r="E124" s="4" t="s">
        <v>72</v>
      </c>
      <c r="F124" s="13" t="s">
        <v>202</v>
      </c>
      <c r="G124" s="32">
        <v>200</v>
      </c>
      <c r="H124" s="33">
        <v>102</v>
      </c>
    </row>
    <row r="125" spans="1:8" customFormat="1" ht="110.25" hidden="1" x14ac:dyDescent="0.2">
      <c r="A125" s="16"/>
      <c r="B125" s="14" t="s">
        <v>13</v>
      </c>
      <c r="C125" s="13">
        <v>908</v>
      </c>
      <c r="D125" s="4" t="s">
        <v>26</v>
      </c>
      <c r="E125" s="4" t="s">
        <v>72</v>
      </c>
      <c r="F125" s="13" t="s">
        <v>202</v>
      </c>
      <c r="G125" s="32">
        <v>244</v>
      </c>
      <c r="H125" s="33">
        <v>102</v>
      </c>
    </row>
    <row r="126" spans="1:8" customFormat="1" ht="110.25" hidden="1" x14ac:dyDescent="0.2">
      <c r="A126" s="16"/>
      <c r="B126" s="14" t="s">
        <v>161</v>
      </c>
      <c r="C126" s="13">
        <v>908</v>
      </c>
      <c r="D126" s="4" t="s">
        <v>26</v>
      </c>
      <c r="E126" s="4" t="s">
        <v>72</v>
      </c>
      <c r="F126" s="13" t="s">
        <v>140</v>
      </c>
      <c r="G126" s="32"/>
      <c r="H126" s="33">
        <v>306</v>
      </c>
    </row>
    <row r="127" spans="1:8" customFormat="1" ht="110.25" hidden="1" x14ac:dyDescent="0.2">
      <c r="A127" s="16"/>
      <c r="B127" s="14" t="s">
        <v>203</v>
      </c>
      <c r="C127" s="13">
        <v>908</v>
      </c>
      <c r="D127" s="4" t="s">
        <v>26</v>
      </c>
      <c r="E127" s="4" t="s">
        <v>72</v>
      </c>
      <c r="F127" s="13" t="s">
        <v>204</v>
      </c>
      <c r="G127" s="32"/>
      <c r="H127" s="33">
        <v>306</v>
      </c>
    </row>
    <row r="128" spans="1:8" customFormat="1" ht="19.5" hidden="1" customHeight="1" x14ac:dyDescent="0.2">
      <c r="A128" s="16"/>
      <c r="B128" s="14" t="s">
        <v>11</v>
      </c>
      <c r="C128" s="13">
        <v>908</v>
      </c>
      <c r="D128" s="4" t="s">
        <v>26</v>
      </c>
      <c r="E128" s="4" t="s">
        <v>72</v>
      </c>
      <c r="F128" s="13" t="s">
        <v>204</v>
      </c>
      <c r="G128" s="32">
        <v>200</v>
      </c>
      <c r="H128" s="33">
        <v>306</v>
      </c>
    </row>
    <row r="129" spans="1:8" customFormat="1" ht="110.25" hidden="1" x14ac:dyDescent="0.2">
      <c r="A129" s="16"/>
      <c r="B129" s="14" t="s">
        <v>13</v>
      </c>
      <c r="C129" s="13">
        <v>908</v>
      </c>
      <c r="D129" s="4" t="s">
        <v>26</v>
      </c>
      <c r="E129" s="4" t="s">
        <v>72</v>
      </c>
      <c r="F129" s="13" t="s">
        <v>204</v>
      </c>
      <c r="G129" s="32">
        <v>244</v>
      </c>
      <c r="H129" s="33">
        <v>306</v>
      </c>
    </row>
    <row r="130" spans="1:8" customFormat="1" ht="110.25" hidden="1" x14ac:dyDescent="0.2">
      <c r="A130" s="16"/>
      <c r="B130" s="14" t="s">
        <v>217</v>
      </c>
      <c r="C130" s="13">
        <v>908</v>
      </c>
      <c r="D130" s="4" t="s">
        <v>26</v>
      </c>
      <c r="E130" s="4" t="s">
        <v>72</v>
      </c>
      <c r="F130" s="13" t="s">
        <v>218</v>
      </c>
      <c r="G130" s="32"/>
      <c r="H130" s="33">
        <v>253</v>
      </c>
    </row>
    <row r="131" spans="1:8" customFormat="1" ht="110.25" hidden="1" x14ac:dyDescent="0.2">
      <c r="A131" s="16"/>
      <c r="B131" s="14" t="s">
        <v>219</v>
      </c>
      <c r="C131" s="13">
        <v>908</v>
      </c>
      <c r="D131" s="4" t="s">
        <v>26</v>
      </c>
      <c r="E131" s="4" t="s">
        <v>72</v>
      </c>
      <c r="F131" s="13" t="s">
        <v>220</v>
      </c>
      <c r="G131" s="32"/>
      <c r="H131" s="33">
        <v>253</v>
      </c>
    </row>
    <row r="132" spans="1:8" customFormat="1" ht="19.5" hidden="1" customHeight="1" x14ac:dyDescent="0.2">
      <c r="A132" s="16"/>
      <c r="B132" s="14" t="s">
        <v>11</v>
      </c>
      <c r="C132" s="13">
        <v>908</v>
      </c>
      <c r="D132" s="4" t="s">
        <v>26</v>
      </c>
      <c r="E132" s="4" t="s">
        <v>72</v>
      </c>
      <c r="F132" s="13" t="s">
        <v>220</v>
      </c>
      <c r="G132" s="32">
        <v>200</v>
      </c>
      <c r="H132" s="33">
        <v>253</v>
      </c>
    </row>
    <row r="133" spans="1:8" customFormat="1" ht="110.25" hidden="1" x14ac:dyDescent="0.2">
      <c r="A133" s="16"/>
      <c r="B133" s="14" t="s">
        <v>13</v>
      </c>
      <c r="C133" s="13">
        <v>908</v>
      </c>
      <c r="D133" s="4" t="s">
        <v>26</v>
      </c>
      <c r="E133" s="4" t="s">
        <v>72</v>
      </c>
      <c r="F133" s="13" t="s">
        <v>220</v>
      </c>
      <c r="G133" s="32">
        <v>244</v>
      </c>
      <c r="H133" s="33">
        <v>253</v>
      </c>
    </row>
    <row r="134" spans="1:8" customFormat="1" ht="110.25" hidden="1" x14ac:dyDescent="0.2">
      <c r="A134" s="16"/>
      <c r="B134" s="14" t="s">
        <v>206</v>
      </c>
      <c r="C134" s="13">
        <v>908</v>
      </c>
      <c r="D134" s="4" t="s">
        <v>26</v>
      </c>
      <c r="E134" s="4" t="s">
        <v>72</v>
      </c>
      <c r="F134" s="13" t="s">
        <v>207</v>
      </c>
      <c r="G134" s="32"/>
      <c r="H134" s="33">
        <v>333</v>
      </c>
    </row>
    <row r="135" spans="1:8" customFormat="1" ht="110.25" hidden="1" x14ac:dyDescent="0.2">
      <c r="A135" s="16"/>
      <c r="B135" s="14" t="s">
        <v>205</v>
      </c>
      <c r="C135" s="13">
        <v>908</v>
      </c>
      <c r="D135" s="4" t="s">
        <v>26</v>
      </c>
      <c r="E135" s="4" t="s">
        <v>72</v>
      </c>
      <c r="F135" s="13" t="s">
        <v>209</v>
      </c>
      <c r="G135" s="32"/>
      <c r="H135" s="33">
        <v>43</v>
      </c>
    </row>
    <row r="136" spans="1:8" customFormat="1" ht="110.25" hidden="1" x14ac:dyDescent="0.2">
      <c r="A136" s="16"/>
      <c r="B136" s="14" t="s">
        <v>214</v>
      </c>
      <c r="C136" s="13">
        <v>908</v>
      </c>
      <c r="D136" s="4" t="s">
        <v>26</v>
      </c>
      <c r="E136" s="4" t="s">
        <v>72</v>
      </c>
      <c r="F136" s="13" t="s">
        <v>210</v>
      </c>
      <c r="G136" s="32"/>
      <c r="H136" s="33">
        <v>7</v>
      </c>
    </row>
    <row r="137" spans="1:8" customFormat="1" ht="110.25" hidden="1" x14ac:dyDescent="0.2">
      <c r="A137" s="16"/>
      <c r="B137" s="14" t="s">
        <v>11</v>
      </c>
      <c r="C137" s="13">
        <v>908</v>
      </c>
      <c r="D137" s="4" t="s">
        <v>26</v>
      </c>
      <c r="E137" s="4" t="s">
        <v>72</v>
      </c>
      <c r="F137" s="13" t="s">
        <v>210</v>
      </c>
      <c r="G137" s="32">
        <v>200</v>
      </c>
      <c r="H137" s="33">
        <v>7</v>
      </c>
    </row>
    <row r="138" spans="1:8" customFormat="1" ht="110.25" hidden="1" x14ac:dyDescent="0.2">
      <c r="A138" s="16"/>
      <c r="B138" s="14" t="s">
        <v>13</v>
      </c>
      <c r="C138" s="13">
        <v>908</v>
      </c>
      <c r="D138" s="4" t="s">
        <v>26</v>
      </c>
      <c r="E138" s="4" t="s">
        <v>72</v>
      </c>
      <c r="F138" s="13" t="s">
        <v>210</v>
      </c>
      <c r="G138" s="32">
        <v>244</v>
      </c>
      <c r="H138" s="33">
        <v>7</v>
      </c>
    </row>
    <row r="139" spans="1:8" customFormat="1" ht="110.25" hidden="1" x14ac:dyDescent="0.2">
      <c r="A139" s="16"/>
      <c r="B139" s="14" t="s">
        <v>208</v>
      </c>
      <c r="C139" s="13">
        <v>908</v>
      </c>
      <c r="D139" s="4" t="s">
        <v>26</v>
      </c>
      <c r="E139" s="4" t="s">
        <v>72</v>
      </c>
      <c r="F139" s="13" t="s">
        <v>212</v>
      </c>
      <c r="G139" s="32"/>
      <c r="H139" s="33">
        <v>13.5</v>
      </c>
    </row>
    <row r="140" spans="1:8" customFormat="1" ht="110.25" hidden="1" x14ac:dyDescent="0.2">
      <c r="A140" s="16"/>
      <c r="B140" s="14" t="s">
        <v>11</v>
      </c>
      <c r="C140" s="13">
        <v>908</v>
      </c>
      <c r="D140" s="4" t="s">
        <v>26</v>
      </c>
      <c r="E140" s="4" t="s">
        <v>72</v>
      </c>
      <c r="F140" s="13" t="s">
        <v>212</v>
      </c>
      <c r="G140" s="32">
        <v>200</v>
      </c>
      <c r="H140" s="33">
        <v>13.5</v>
      </c>
    </row>
    <row r="141" spans="1:8" customFormat="1" ht="110.25" hidden="1" x14ac:dyDescent="0.2">
      <c r="A141" s="16"/>
      <c r="B141" s="14" t="s">
        <v>13</v>
      </c>
      <c r="C141" s="13">
        <v>908</v>
      </c>
      <c r="D141" s="4" t="s">
        <v>26</v>
      </c>
      <c r="E141" s="4" t="s">
        <v>72</v>
      </c>
      <c r="F141" s="13" t="s">
        <v>212</v>
      </c>
      <c r="G141" s="32">
        <v>244</v>
      </c>
      <c r="H141" s="33">
        <v>13.5</v>
      </c>
    </row>
    <row r="142" spans="1:8" customFormat="1" ht="110.25" hidden="1" x14ac:dyDescent="0.2">
      <c r="A142" s="16"/>
      <c r="B142" s="14" t="s">
        <v>211</v>
      </c>
      <c r="C142" s="13">
        <v>908</v>
      </c>
      <c r="D142" s="4" t="s">
        <v>26</v>
      </c>
      <c r="E142" s="4" t="s">
        <v>72</v>
      </c>
      <c r="F142" s="13" t="s">
        <v>213</v>
      </c>
      <c r="G142" s="32"/>
      <c r="H142" s="33">
        <v>22.5</v>
      </c>
    </row>
    <row r="143" spans="1:8" customFormat="1" ht="110.25" hidden="1" x14ac:dyDescent="0.2">
      <c r="A143" s="16"/>
      <c r="B143" s="14" t="s">
        <v>11</v>
      </c>
      <c r="C143" s="13">
        <v>908</v>
      </c>
      <c r="D143" s="4" t="s">
        <v>26</v>
      </c>
      <c r="E143" s="4" t="s">
        <v>72</v>
      </c>
      <c r="F143" s="13" t="s">
        <v>213</v>
      </c>
      <c r="G143" s="32">
        <v>200</v>
      </c>
      <c r="H143" s="33">
        <v>22.5</v>
      </c>
    </row>
    <row r="144" spans="1:8" customFormat="1" ht="110.25" hidden="1" x14ac:dyDescent="0.2">
      <c r="A144" s="16"/>
      <c r="B144" s="14" t="s">
        <v>13</v>
      </c>
      <c r="C144" s="13">
        <v>908</v>
      </c>
      <c r="D144" s="4" t="s">
        <v>26</v>
      </c>
      <c r="E144" s="4" t="s">
        <v>72</v>
      </c>
      <c r="F144" s="13" t="s">
        <v>213</v>
      </c>
      <c r="G144" s="32">
        <v>244</v>
      </c>
      <c r="H144" s="33">
        <v>22.5</v>
      </c>
    </row>
    <row r="145" spans="1:8" customFormat="1" ht="110.25" hidden="1" x14ac:dyDescent="0.2">
      <c r="A145" s="16"/>
      <c r="B145" s="14" t="s">
        <v>152</v>
      </c>
      <c r="C145" s="18">
        <v>908</v>
      </c>
      <c r="D145" s="19" t="s">
        <v>26</v>
      </c>
      <c r="E145" s="19" t="s">
        <v>72</v>
      </c>
      <c r="F145" s="18" t="s">
        <v>153</v>
      </c>
      <c r="G145" s="31"/>
      <c r="H145" s="20">
        <v>290</v>
      </c>
    </row>
    <row r="146" spans="1:8" customFormat="1" ht="110.25" hidden="1" x14ac:dyDescent="0.2">
      <c r="A146" s="16"/>
      <c r="B146" s="14" t="s">
        <v>154</v>
      </c>
      <c r="C146" s="13">
        <v>908</v>
      </c>
      <c r="D146" s="4" t="s">
        <v>26</v>
      </c>
      <c r="E146" s="4" t="s">
        <v>72</v>
      </c>
      <c r="F146" s="13" t="s">
        <v>155</v>
      </c>
      <c r="G146" s="32"/>
      <c r="H146" s="33">
        <v>70</v>
      </c>
    </row>
    <row r="147" spans="1:8" customFormat="1" ht="110.25" hidden="1" x14ac:dyDescent="0.2">
      <c r="A147" s="16"/>
      <c r="B147" s="14" t="s">
        <v>11</v>
      </c>
      <c r="C147" s="13">
        <v>908</v>
      </c>
      <c r="D147" s="4" t="s">
        <v>26</v>
      </c>
      <c r="E147" s="4" t="s">
        <v>72</v>
      </c>
      <c r="F147" s="13" t="s">
        <v>155</v>
      </c>
      <c r="G147" s="32">
        <v>200</v>
      </c>
      <c r="H147" s="33">
        <v>70</v>
      </c>
    </row>
    <row r="148" spans="1:8" customFormat="1" ht="110.25" hidden="1" x14ac:dyDescent="0.2">
      <c r="A148" s="16"/>
      <c r="B148" s="14" t="s">
        <v>13</v>
      </c>
      <c r="C148" s="13">
        <v>908</v>
      </c>
      <c r="D148" s="4" t="s">
        <v>26</v>
      </c>
      <c r="E148" s="4" t="s">
        <v>72</v>
      </c>
      <c r="F148" s="13" t="s">
        <v>155</v>
      </c>
      <c r="G148" s="32">
        <v>244</v>
      </c>
      <c r="H148" s="33">
        <v>70</v>
      </c>
    </row>
    <row r="149" spans="1:8" customFormat="1" ht="110.25" hidden="1" x14ac:dyDescent="0.2">
      <c r="A149" s="16"/>
      <c r="B149" s="14" t="s">
        <v>156</v>
      </c>
      <c r="C149" s="13">
        <v>908</v>
      </c>
      <c r="D149" s="4" t="s">
        <v>26</v>
      </c>
      <c r="E149" s="4" t="s">
        <v>72</v>
      </c>
      <c r="F149" s="13" t="s">
        <v>157</v>
      </c>
      <c r="G149" s="32"/>
      <c r="H149" s="33">
        <v>220</v>
      </c>
    </row>
    <row r="150" spans="1:8" customFormat="1" ht="110.25" hidden="1" x14ac:dyDescent="0.2">
      <c r="A150" s="16"/>
      <c r="B150" s="14" t="s">
        <v>11</v>
      </c>
      <c r="C150" s="13">
        <v>908</v>
      </c>
      <c r="D150" s="4" t="s">
        <v>26</v>
      </c>
      <c r="E150" s="4" t="s">
        <v>72</v>
      </c>
      <c r="F150" s="13" t="s">
        <v>157</v>
      </c>
      <c r="G150" s="32">
        <v>200</v>
      </c>
      <c r="H150" s="33">
        <v>220</v>
      </c>
    </row>
    <row r="151" spans="1:8" customFormat="1" ht="110.25" hidden="1" x14ac:dyDescent="0.2">
      <c r="A151" s="16"/>
      <c r="B151" s="14" t="s">
        <v>13</v>
      </c>
      <c r="C151" s="13">
        <v>908</v>
      </c>
      <c r="D151" s="4" t="s">
        <v>26</v>
      </c>
      <c r="E151" s="4" t="s">
        <v>72</v>
      </c>
      <c r="F151" s="13" t="s">
        <v>157</v>
      </c>
      <c r="G151" s="32">
        <v>244</v>
      </c>
      <c r="H151" s="33">
        <v>220</v>
      </c>
    </row>
    <row r="152" spans="1:8" customFormat="1" ht="18" hidden="1" customHeight="1" x14ac:dyDescent="0.2">
      <c r="A152" s="16"/>
      <c r="B152" s="14" t="s">
        <v>46</v>
      </c>
      <c r="C152" s="13">
        <v>908</v>
      </c>
      <c r="D152" s="4" t="s">
        <v>26</v>
      </c>
      <c r="E152" s="4" t="s">
        <v>72</v>
      </c>
      <c r="F152" s="13">
        <v>6100000</v>
      </c>
      <c r="G152" s="32"/>
      <c r="H152" s="33">
        <v>365</v>
      </c>
    </row>
    <row r="153" spans="1:8" customFormat="1" ht="31.5" hidden="1" x14ac:dyDescent="0.2">
      <c r="A153" s="16"/>
      <c r="B153" s="14" t="s">
        <v>132</v>
      </c>
      <c r="C153" s="13">
        <v>908</v>
      </c>
      <c r="D153" s="4" t="s">
        <v>26</v>
      </c>
      <c r="E153" s="4" t="s">
        <v>72</v>
      </c>
      <c r="F153" s="13">
        <v>6106100</v>
      </c>
      <c r="G153" s="32"/>
      <c r="H153" s="33">
        <v>232.8</v>
      </c>
    </row>
    <row r="154" spans="1:8" customFormat="1" ht="31.5" hidden="1" x14ac:dyDescent="0.2">
      <c r="A154" s="16"/>
      <c r="B154" s="14" t="s">
        <v>200</v>
      </c>
      <c r="C154" s="13">
        <v>908</v>
      </c>
      <c r="D154" s="4" t="s">
        <v>26</v>
      </c>
      <c r="E154" s="4" t="s">
        <v>72</v>
      </c>
      <c r="F154" s="13">
        <v>6106101</v>
      </c>
      <c r="G154" s="32"/>
      <c r="H154" s="33">
        <v>232.8</v>
      </c>
    </row>
    <row r="155" spans="1:8" customFormat="1" ht="31.5" hidden="1" x14ac:dyDescent="0.2">
      <c r="A155" s="16"/>
      <c r="B155" s="14" t="s">
        <v>11</v>
      </c>
      <c r="C155" s="13">
        <v>908</v>
      </c>
      <c r="D155" s="4" t="s">
        <v>26</v>
      </c>
      <c r="E155" s="4" t="s">
        <v>72</v>
      </c>
      <c r="F155" s="13">
        <v>6106101</v>
      </c>
      <c r="G155" s="32">
        <v>200</v>
      </c>
      <c r="H155" s="33">
        <v>38.799999999999997</v>
      </c>
    </row>
    <row r="156" spans="1:8" customFormat="1" ht="31.5" hidden="1" x14ac:dyDescent="0.2">
      <c r="A156" s="16"/>
      <c r="B156" s="14" t="s">
        <v>13</v>
      </c>
      <c r="C156" s="13">
        <v>908</v>
      </c>
      <c r="D156" s="4" t="s">
        <v>26</v>
      </c>
      <c r="E156" s="4" t="s">
        <v>72</v>
      </c>
      <c r="F156" s="13">
        <v>6106101</v>
      </c>
      <c r="G156" s="32">
        <v>244</v>
      </c>
      <c r="H156" s="33">
        <v>38.799999999999997</v>
      </c>
    </row>
    <row r="157" spans="1:8" customFormat="1" ht="15.75" hidden="1" x14ac:dyDescent="0.2">
      <c r="A157" s="16"/>
      <c r="B157" s="14" t="s">
        <v>215</v>
      </c>
      <c r="C157" s="13">
        <v>908</v>
      </c>
      <c r="D157" s="4" t="s">
        <v>26</v>
      </c>
      <c r="E157" s="4" t="s">
        <v>72</v>
      </c>
      <c r="F157" s="13">
        <v>6106101</v>
      </c>
      <c r="G157" s="32">
        <v>500</v>
      </c>
      <c r="H157" s="33">
        <v>194</v>
      </c>
    </row>
    <row r="158" spans="1:8" customFormat="1" ht="15.75" hidden="1" x14ac:dyDescent="0.2">
      <c r="A158" s="16"/>
      <c r="B158" s="14" t="s">
        <v>55</v>
      </c>
      <c r="C158" s="13">
        <v>908</v>
      </c>
      <c r="D158" s="4" t="s">
        <v>26</v>
      </c>
      <c r="E158" s="4" t="s">
        <v>72</v>
      </c>
      <c r="F158" s="13">
        <v>6106101</v>
      </c>
      <c r="G158" s="32">
        <v>530</v>
      </c>
      <c r="H158" s="33">
        <v>194</v>
      </c>
    </row>
    <row r="159" spans="1:8" customFormat="1" ht="31.5" hidden="1" x14ac:dyDescent="0.2">
      <c r="A159" s="16"/>
      <c r="B159" s="14" t="s">
        <v>107</v>
      </c>
      <c r="C159" s="13">
        <v>908</v>
      </c>
      <c r="D159" s="4" t="s">
        <v>26</v>
      </c>
      <c r="E159" s="4" t="s">
        <v>72</v>
      </c>
      <c r="F159" s="13">
        <v>6170000</v>
      </c>
      <c r="G159" s="32"/>
      <c r="H159" s="33">
        <v>132.19999999999999</v>
      </c>
    </row>
    <row r="160" spans="1:8" customFormat="1" ht="15.75" hidden="1" x14ac:dyDescent="0.2">
      <c r="A160" s="16"/>
      <c r="B160" s="14" t="s">
        <v>199</v>
      </c>
      <c r="C160" s="13">
        <v>908</v>
      </c>
      <c r="D160" s="4" t="s">
        <v>26</v>
      </c>
      <c r="E160" s="4" t="s">
        <v>72</v>
      </c>
      <c r="F160" s="13">
        <v>6170090</v>
      </c>
      <c r="G160" s="32"/>
      <c r="H160" s="33">
        <v>132.19999999999999</v>
      </c>
    </row>
    <row r="161" spans="1:11" customFormat="1" ht="31.5" hidden="1" x14ac:dyDescent="0.2">
      <c r="A161" s="16"/>
      <c r="B161" s="14" t="s">
        <v>11</v>
      </c>
      <c r="C161" s="13">
        <v>908</v>
      </c>
      <c r="D161" s="4" t="s">
        <v>26</v>
      </c>
      <c r="E161" s="4" t="s">
        <v>72</v>
      </c>
      <c r="F161" s="13">
        <v>6170090</v>
      </c>
      <c r="G161" s="32">
        <v>200</v>
      </c>
      <c r="H161" s="33">
        <v>132.19999999999999</v>
      </c>
    </row>
    <row r="162" spans="1:11" customFormat="1" ht="31.5" hidden="1" x14ac:dyDescent="0.2">
      <c r="A162" s="16"/>
      <c r="B162" s="21" t="s">
        <v>13</v>
      </c>
      <c r="C162" s="13">
        <v>908</v>
      </c>
      <c r="D162" s="22" t="s">
        <v>26</v>
      </c>
      <c r="E162" s="22" t="s">
        <v>72</v>
      </c>
      <c r="F162" s="38">
        <v>6170090</v>
      </c>
      <c r="G162" s="32">
        <v>244</v>
      </c>
      <c r="H162" s="40">
        <v>132.19999999999999</v>
      </c>
    </row>
    <row r="163" spans="1:11" ht="15.75" hidden="1" x14ac:dyDescent="0.2">
      <c r="A163" s="52"/>
      <c r="B163" s="124" t="s">
        <v>79</v>
      </c>
      <c r="C163" s="63">
        <v>908</v>
      </c>
      <c r="D163" s="125" t="s">
        <v>37</v>
      </c>
      <c r="E163" s="125"/>
      <c r="F163" s="119"/>
      <c r="G163" s="88"/>
      <c r="H163" s="126">
        <f>H164</f>
        <v>0</v>
      </c>
      <c r="I163" s="126">
        <f>I164</f>
        <v>0</v>
      </c>
      <c r="J163" s="121">
        <f t="shared" ref="J163:J164" si="2">SUM(I163-H163)</f>
        <v>0</v>
      </c>
      <c r="K163" s="122">
        <v>0</v>
      </c>
    </row>
    <row r="164" spans="1:11" ht="15.75" hidden="1" x14ac:dyDescent="0.2">
      <c r="A164" s="52"/>
      <c r="B164" s="11" t="s">
        <v>83</v>
      </c>
      <c r="C164" s="58">
        <v>908</v>
      </c>
      <c r="D164" s="23" t="s">
        <v>37</v>
      </c>
      <c r="E164" s="23" t="s">
        <v>38</v>
      </c>
      <c r="F164" s="24"/>
      <c r="G164" s="87"/>
      <c r="H164" s="42">
        <v>0</v>
      </c>
      <c r="I164" s="83">
        <v>0</v>
      </c>
      <c r="J164" s="84">
        <f t="shared" si="2"/>
        <v>0</v>
      </c>
      <c r="K164" s="85">
        <v>0</v>
      </c>
    </row>
    <row r="165" spans="1:11" customFormat="1" ht="15.75" hidden="1" x14ac:dyDescent="0.2">
      <c r="A165" s="16"/>
      <c r="B165" s="75" t="s">
        <v>46</v>
      </c>
      <c r="C165" s="13">
        <v>908</v>
      </c>
      <c r="D165" s="76" t="s">
        <v>37</v>
      </c>
      <c r="E165" s="76" t="s">
        <v>38</v>
      </c>
      <c r="F165" s="44">
        <v>6100000</v>
      </c>
      <c r="G165" s="32"/>
      <c r="H165" s="45">
        <f>H166</f>
        <v>665.5</v>
      </c>
    </row>
    <row r="166" spans="1:11" customFormat="1" ht="31.5" hidden="1" x14ac:dyDescent="0.2">
      <c r="A166" s="16"/>
      <c r="B166" s="14" t="s">
        <v>160</v>
      </c>
      <c r="C166" s="13">
        <v>908</v>
      </c>
      <c r="D166" s="4" t="s">
        <v>37</v>
      </c>
      <c r="E166" s="4" t="s">
        <v>38</v>
      </c>
      <c r="F166" s="13">
        <v>6105000</v>
      </c>
      <c r="G166" s="32"/>
      <c r="H166" s="33">
        <f>H167</f>
        <v>665.5</v>
      </c>
    </row>
    <row r="167" spans="1:11" customFormat="1" ht="31.5" hidden="1" x14ac:dyDescent="0.2">
      <c r="A167" s="17"/>
      <c r="B167" s="21" t="s">
        <v>84</v>
      </c>
      <c r="C167" s="38">
        <v>908</v>
      </c>
      <c r="D167" s="22" t="s">
        <v>37</v>
      </c>
      <c r="E167" s="22" t="s">
        <v>38</v>
      </c>
      <c r="F167" s="38">
        <v>6105118</v>
      </c>
      <c r="G167" s="39"/>
      <c r="H167" s="40">
        <f>H168</f>
        <v>665.5</v>
      </c>
    </row>
    <row r="168" spans="1:11" customFormat="1" ht="15.75" hidden="1" x14ac:dyDescent="0.2">
      <c r="A168" s="16"/>
      <c r="B168" s="11" t="s">
        <v>40</v>
      </c>
      <c r="C168" s="24">
        <v>908</v>
      </c>
      <c r="D168" s="23" t="s">
        <v>37</v>
      </c>
      <c r="E168" s="23" t="s">
        <v>38</v>
      </c>
      <c r="F168" s="24">
        <v>6105118</v>
      </c>
      <c r="G168" s="41">
        <v>500</v>
      </c>
      <c r="H168" s="42">
        <f>H169</f>
        <v>665.5</v>
      </c>
    </row>
    <row r="169" spans="1:11" customFormat="1" ht="15.75" hidden="1" x14ac:dyDescent="0.2">
      <c r="A169" s="16"/>
      <c r="B169" s="68" t="s">
        <v>55</v>
      </c>
      <c r="C169" s="24">
        <v>908</v>
      </c>
      <c r="D169" s="69" t="s">
        <v>37</v>
      </c>
      <c r="E169" s="69" t="s">
        <v>38</v>
      </c>
      <c r="F169" s="109">
        <v>6105118</v>
      </c>
      <c r="G169" s="41">
        <v>530</v>
      </c>
      <c r="H169" s="70">
        <v>665.5</v>
      </c>
    </row>
    <row r="170" spans="1:11" ht="15.75" x14ac:dyDescent="0.2">
      <c r="A170" s="7"/>
      <c r="B170" s="124" t="s">
        <v>53</v>
      </c>
      <c r="C170" s="63">
        <v>907</v>
      </c>
      <c r="D170" s="119" t="s">
        <v>38</v>
      </c>
      <c r="E170" s="119" t="s">
        <v>0</v>
      </c>
      <c r="F170" s="119" t="s">
        <v>0</v>
      </c>
      <c r="G170" s="88" t="s">
        <v>0</v>
      </c>
      <c r="H170" s="126">
        <f>H171+H172</f>
        <v>3139.7</v>
      </c>
      <c r="I170" s="126">
        <f>I171+I172</f>
        <v>1401.6</v>
      </c>
      <c r="J170" s="121">
        <f t="shared" ref="J170:J172" si="3">SUM(I170-H170)</f>
        <v>-1738.1</v>
      </c>
      <c r="K170" s="122">
        <f t="shared" ref="K170:K172" si="4">SUM(I170/H170*100)</f>
        <v>44.641207758703061</v>
      </c>
    </row>
    <row r="171" spans="1:11" s="156" customFormat="1" ht="15.75" x14ac:dyDescent="0.2">
      <c r="A171" s="7"/>
      <c r="B171" s="83" t="s">
        <v>249</v>
      </c>
      <c r="C171" s="63"/>
      <c r="D171" s="24" t="s">
        <v>38</v>
      </c>
      <c r="E171" s="123" t="s">
        <v>25</v>
      </c>
      <c r="F171" s="119"/>
      <c r="G171" s="88"/>
      <c r="H171" s="153">
        <v>2</v>
      </c>
      <c r="I171" s="153">
        <v>0</v>
      </c>
      <c r="J171" s="84">
        <f t="shared" si="3"/>
        <v>-2</v>
      </c>
      <c r="K171" s="85">
        <f t="shared" si="4"/>
        <v>0</v>
      </c>
    </row>
    <row r="172" spans="1:11" ht="32.25" customHeight="1" x14ac:dyDescent="0.2">
      <c r="A172" s="7"/>
      <c r="B172" s="83" t="s">
        <v>244</v>
      </c>
      <c r="C172" s="58">
        <v>907</v>
      </c>
      <c r="D172" s="24" t="s">
        <v>38</v>
      </c>
      <c r="E172" s="24">
        <v>10</v>
      </c>
      <c r="F172" s="24" t="s">
        <v>0</v>
      </c>
      <c r="G172" s="87" t="s">
        <v>0</v>
      </c>
      <c r="H172" s="42">
        <v>3137.7</v>
      </c>
      <c r="I172" s="84">
        <v>1401.6</v>
      </c>
      <c r="J172" s="84">
        <f t="shared" si="3"/>
        <v>-1736.1</v>
      </c>
      <c r="K172" s="85">
        <f t="shared" si="4"/>
        <v>44.669662491634</v>
      </c>
    </row>
    <row r="173" spans="1:11" customFormat="1" ht="110.25" hidden="1" x14ac:dyDescent="0.2">
      <c r="A173" s="3"/>
      <c r="B173" s="6" t="s">
        <v>161</v>
      </c>
      <c r="C173" s="13">
        <v>907</v>
      </c>
      <c r="D173" s="44" t="s">
        <v>38</v>
      </c>
      <c r="E173" s="44" t="s">
        <v>25</v>
      </c>
      <c r="F173" s="44" t="s">
        <v>140</v>
      </c>
      <c r="G173" s="32" t="s">
        <v>0</v>
      </c>
      <c r="H173" s="45">
        <v>873.30000000000007</v>
      </c>
    </row>
    <row r="174" spans="1:11" customFormat="1" ht="110.25" hidden="1" x14ac:dyDescent="0.2">
      <c r="A174" s="3"/>
      <c r="B174" s="5" t="s">
        <v>141</v>
      </c>
      <c r="C174" s="13">
        <v>907</v>
      </c>
      <c r="D174" s="13" t="s">
        <v>38</v>
      </c>
      <c r="E174" s="13" t="s">
        <v>25</v>
      </c>
      <c r="F174" s="13" t="s">
        <v>143</v>
      </c>
      <c r="G174" s="32" t="s">
        <v>0</v>
      </c>
      <c r="H174" s="33">
        <v>873.30000000000007</v>
      </c>
    </row>
    <row r="175" spans="1:11" customFormat="1" ht="110.25" hidden="1" x14ac:dyDescent="0.2">
      <c r="A175" s="34" t="s">
        <v>0</v>
      </c>
      <c r="B175" s="5" t="s">
        <v>142</v>
      </c>
      <c r="C175" s="13">
        <v>907</v>
      </c>
      <c r="D175" s="13" t="s">
        <v>38</v>
      </c>
      <c r="E175" s="13" t="s">
        <v>25</v>
      </c>
      <c r="F175" s="13" t="s">
        <v>163</v>
      </c>
      <c r="G175" s="32" t="s">
        <v>0</v>
      </c>
      <c r="H175" s="33">
        <v>873.30000000000007</v>
      </c>
    </row>
    <row r="176" spans="1:11" customFormat="1" ht="110.25" hidden="1" x14ac:dyDescent="0.2">
      <c r="A176" s="3" t="s">
        <v>0</v>
      </c>
      <c r="B176" s="5" t="s">
        <v>27</v>
      </c>
      <c r="C176" s="13">
        <v>907</v>
      </c>
      <c r="D176" s="13" t="s">
        <v>38</v>
      </c>
      <c r="E176" s="13" t="s">
        <v>25</v>
      </c>
      <c r="F176" s="13" t="s">
        <v>163</v>
      </c>
      <c r="G176" s="32" t="s">
        <v>28</v>
      </c>
      <c r="H176" s="33">
        <v>725.7</v>
      </c>
    </row>
    <row r="177" spans="1:11" customFormat="1" ht="110.25" hidden="1" x14ac:dyDescent="0.2">
      <c r="A177" s="3" t="s">
        <v>0</v>
      </c>
      <c r="B177" s="5" t="s">
        <v>29</v>
      </c>
      <c r="C177" s="13">
        <v>907</v>
      </c>
      <c r="D177" s="13" t="s">
        <v>38</v>
      </c>
      <c r="E177" s="13" t="s">
        <v>25</v>
      </c>
      <c r="F177" s="13" t="s">
        <v>163</v>
      </c>
      <c r="G177" s="32" t="s">
        <v>30</v>
      </c>
      <c r="H177" s="33">
        <v>725.7</v>
      </c>
    </row>
    <row r="178" spans="1:11" customFormat="1" ht="110.25" hidden="1" x14ac:dyDescent="0.2">
      <c r="A178" s="34" t="s">
        <v>0</v>
      </c>
      <c r="B178" s="5" t="s">
        <v>11</v>
      </c>
      <c r="C178" s="13">
        <v>907</v>
      </c>
      <c r="D178" s="13" t="s">
        <v>38</v>
      </c>
      <c r="E178" s="13" t="s">
        <v>25</v>
      </c>
      <c r="F178" s="13" t="s">
        <v>163</v>
      </c>
      <c r="G178" s="32" t="s">
        <v>12</v>
      </c>
      <c r="H178" s="33">
        <v>144.6</v>
      </c>
    </row>
    <row r="179" spans="1:11" customFormat="1" ht="110.25" hidden="1" x14ac:dyDescent="0.2">
      <c r="A179" s="3" t="s">
        <v>0</v>
      </c>
      <c r="B179" s="5" t="s">
        <v>13</v>
      </c>
      <c r="C179" s="13">
        <v>907</v>
      </c>
      <c r="D179" s="13" t="s">
        <v>38</v>
      </c>
      <c r="E179" s="13" t="s">
        <v>25</v>
      </c>
      <c r="F179" s="13" t="s">
        <v>163</v>
      </c>
      <c r="G179" s="32" t="s">
        <v>14</v>
      </c>
      <c r="H179" s="20">
        <v>144.6</v>
      </c>
    </row>
    <row r="180" spans="1:11" customFormat="1" ht="110.25" hidden="1" x14ac:dyDescent="0.2">
      <c r="A180" s="34" t="s">
        <v>0</v>
      </c>
      <c r="B180" s="5" t="s">
        <v>31</v>
      </c>
      <c r="C180" s="13">
        <v>907</v>
      </c>
      <c r="D180" s="13" t="s">
        <v>38</v>
      </c>
      <c r="E180" s="13" t="s">
        <v>25</v>
      </c>
      <c r="F180" s="13" t="s">
        <v>163</v>
      </c>
      <c r="G180" s="32" t="s">
        <v>32</v>
      </c>
      <c r="H180" s="33">
        <v>3</v>
      </c>
    </row>
    <row r="181" spans="1:11" customFormat="1" ht="110.25" hidden="1" x14ac:dyDescent="0.2">
      <c r="A181" s="3" t="s">
        <v>0</v>
      </c>
      <c r="B181" s="5" t="s">
        <v>35</v>
      </c>
      <c r="C181" s="13">
        <v>907</v>
      </c>
      <c r="D181" s="13" t="s">
        <v>38</v>
      </c>
      <c r="E181" s="13" t="s">
        <v>25</v>
      </c>
      <c r="F181" s="13" t="s">
        <v>163</v>
      </c>
      <c r="G181" s="32" t="s">
        <v>36</v>
      </c>
      <c r="H181" s="33">
        <v>3</v>
      </c>
    </row>
    <row r="182" spans="1:11" customFormat="1" ht="110.25" hidden="1" x14ac:dyDescent="0.2">
      <c r="A182" s="16"/>
      <c r="B182" s="5" t="s">
        <v>161</v>
      </c>
      <c r="C182" s="24">
        <v>908</v>
      </c>
      <c r="D182" s="23" t="s">
        <v>38</v>
      </c>
      <c r="E182" s="23" t="s">
        <v>25</v>
      </c>
      <c r="F182" s="24" t="s">
        <v>140</v>
      </c>
      <c r="G182" s="41"/>
      <c r="H182" s="42">
        <v>653.5</v>
      </c>
    </row>
    <row r="183" spans="1:11" customFormat="1" ht="110.25" hidden="1" x14ac:dyDescent="0.2">
      <c r="A183" s="16"/>
      <c r="B183" s="11" t="s">
        <v>162</v>
      </c>
      <c r="C183" s="24">
        <v>908</v>
      </c>
      <c r="D183" s="23" t="s">
        <v>38</v>
      </c>
      <c r="E183" s="23" t="s">
        <v>25</v>
      </c>
      <c r="F183" s="24" t="s">
        <v>164</v>
      </c>
      <c r="G183" s="41"/>
      <c r="H183" s="42">
        <v>578.5</v>
      </c>
    </row>
    <row r="184" spans="1:11" customFormat="1" ht="110.25" hidden="1" x14ac:dyDescent="0.2">
      <c r="A184" s="16"/>
      <c r="B184" s="14" t="s">
        <v>11</v>
      </c>
      <c r="C184" s="24">
        <v>908</v>
      </c>
      <c r="D184" s="23" t="s">
        <v>38</v>
      </c>
      <c r="E184" s="23" t="s">
        <v>25</v>
      </c>
      <c r="F184" s="24" t="s">
        <v>164</v>
      </c>
      <c r="G184" s="41">
        <v>200</v>
      </c>
      <c r="H184" s="42">
        <v>578.5</v>
      </c>
    </row>
    <row r="185" spans="1:11" customFormat="1" ht="110.25" hidden="1" x14ac:dyDescent="0.2">
      <c r="A185" s="16"/>
      <c r="B185" s="14" t="s">
        <v>13</v>
      </c>
      <c r="C185" s="24">
        <v>908</v>
      </c>
      <c r="D185" s="23" t="s">
        <v>38</v>
      </c>
      <c r="E185" s="23" t="s">
        <v>25</v>
      </c>
      <c r="F185" s="24" t="s">
        <v>164</v>
      </c>
      <c r="G185" s="41">
        <v>244</v>
      </c>
      <c r="H185" s="42">
        <v>578.5</v>
      </c>
    </row>
    <row r="186" spans="1:11" customFormat="1" ht="110.25" hidden="1" x14ac:dyDescent="0.2">
      <c r="A186" s="16"/>
      <c r="B186" s="11" t="s">
        <v>165</v>
      </c>
      <c r="C186" s="24">
        <v>908</v>
      </c>
      <c r="D186" s="23" t="s">
        <v>38</v>
      </c>
      <c r="E186" s="23" t="s">
        <v>25</v>
      </c>
      <c r="F186" s="24" t="s">
        <v>166</v>
      </c>
      <c r="G186" s="41"/>
      <c r="H186" s="42">
        <v>75</v>
      </c>
    </row>
    <row r="187" spans="1:11" customFormat="1" ht="110.25" hidden="1" x14ac:dyDescent="0.2">
      <c r="A187" s="16"/>
      <c r="B187" s="14" t="s">
        <v>11</v>
      </c>
      <c r="C187" s="24">
        <v>908</v>
      </c>
      <c r="D187" s="23" t="s">
        <v>38</v>
      </c>
      <c r="E187" s="23" t="s">
        <v>25</v>
      </c>
      <c r="F187" s="24" t="s">
        <v>164</v>
      </c>
      <c r="G187" s="41">
        <v>200</v>
      </c>
      <c r="H187" s="42">
        <v>75</v>
      </c>
    </row>
    <row r="188" spans="1:11" customFormat="1" ht="110.25" hidden="1" x14ac:dyDescent="0.2">
      <c r="A188" s="16"/>
      <c r="B188" s="21" t="s">
        <v>13</v>
      </c>
      <c r="C188" s="24">
        <v>908</v>
      </c>
      <c r="D188" s="69" t="s">
        <v>38</v>
      </c>
      <c r="E188" s="69" t="s">
        <v>25</v>
      </c>
      <c r="F188" s="109" t="s">
        <v>164</v>
      </c>
      <c r="G188" s="41">
        <v>244</v>
      </c>
      <c r="H188" s="70">
        <v>75</v>
      </c>
    </row>
    <row r="189" spans="1:11" ht="15.75" x14ac:dyDescent="0.2">
      <c r="A189" s="52"/>
      <c r="B189" s="127" t="s">
        <v>228</v>
      </c>
      <c r="C189" s="64"/>
      <c r="D189" s="128" t="s">
        <v>9</v>
      </c>
      <c r="E189" s="128"/>
      <c r="F189" s="129"/>
      <c r="G189" s="89"/>
      <c r="H189" s="149">
        <f>H190+H198+H200+H199</f>
        <v>1223.3000000000002</v>
      </c>
      <c r="I189" s="149">
        <f>I190+I198+I200+I199</f>
        <v>142.9</v>
      </c>
      <c r="J189" s="121">
        <f t="shared" ref="J189:J190" si="5">SUM(I189-H189)</f>
        <v>-1080.4000000000001</v>
      </c>
      <c r="K189" s="122">
        <f t="shared" ref="K189:K190" si="6">SUM(I189/H189*100)</f>
        <v>11.681517207553338</v>
      </c>
    </row>
    <row r="190" spans="1:11" ht="15.75" x14ac:dyDescent="0.2">
      <c r="A190" s="52"/>
      <c r="B190" s="83" t="s">
        <v>60</v>
      </c>
      <c r="C190" s="65">
        <v>908</v>
      </c>
      <c r="D190" s="123" t="s">
        <v>9</v>
      </c>
      <c r="E190" s="123" t="s">
        <v>24</v>
      </c>
      <c r="F190" s="130"/>
      <c r="G190" s="90"/>
      <c r="H190" s="153">
        <v>823.7</v>
      </c>
      <c r="I190" s="84">
        <v>108.4</v>
      </c>
      <c r="J190" s="84">
        <f t="shared" si="5"/>
        <v>-715.30000000000007</v>
      </c>
      <c r="K190" s="85">
        <f t="shared" si="6"/>
        <v>13.160131115697462</v>
      </c>
    </row>
    <row r="191" spans="1:11" customFormat="1" ht="110.25" hidden="1" x14ac:dyDescent="0.2">
      <c r="A191" s="16"/>
      <c r="B191" s="78" t="s">
        <v>167</v>
      </c>
      <c r="C191" s="24">
        <v>908</v>
      </c>
      <c r="D191" s="79" t="s">
        <v>9</v>
      </c>
      <c r="E191" s="79" t="s">
        <v>24</v>
      </c>
      <c r="F191" s="94" t="s">
        <v>168</v>
      </c>
      <c r="G191" s="41"/>
      <c r="H191" s="80">
        <f>H192+H195</f>
        <v>244.72</v>
      </c>
    </row>
    <row r="192" spans="1:11" customFormat="1" ht="110.25" hidden="1" x14ac:dyDescent="0.2">
      <c r="A192" s="16"/>
      <c r="B192" s="11" t="s">
        <v>169</v>
      </c>
      <c r="C192" s="24">
        <v>908</v>
      </c>
      <c r="D192" s="23" t="s">
        <v>9</v>
      </c>
      <c r="E192" s="23" t="s">
        <v>24</v>
      </c>
      <c r="F192" s="24" t="s">
        <v>171</v>
      </c>
      <c r="G192" s="41"/>
      <c r="H192" s="42">
        <f>H193</f>
        <v>144.72</v>
      </c>
    </row>
    <row r="193" spans="1:11" customFormat="1" ht="110.25" hidden="1" x14ac:dyDescent="0.2">
      <c r="A193" s="16"/>
      <c r="B193" s="11" t="s">
        <v>16</v>
      </c>
      <c r="C193" s="24">
        <v>908</v>
      </c>
      <c r="D193" s="23" t="s">
        <v>9</v>
      </c>
      <c r="E193" s="23" t="s">
        <v>24</v>
      </c>
      <c r="F193" s="24" t="s">
        <v>171</v>
      </c>
      <c r="G193" s="41">
        <v>600</v>
      </c>
      <c r="H193" s="42">
        <f>H194</f>
        <v>144.72</v>
      </c>
    </row>
    <row r="194" spans="1:11" customFormat="1" ht="110.25" hidden="1" x14ac:dyDescent="0.2">
      <c r="A194" s="16"/>
      <c r="B194" s="11" t="s">
        <v>170</v>
      </c>
      <c r="C194" s="24">
        <v>908</v>
      </c>
      <c r="D194" s="23" t="s">
        <v>9</v>
      </c>
      <c r="E194" s="23" t="s">
        <v>24</v>
      </c>
      <c r="F194" s="24" t="s">
        <v>171</v>
      </c>
      <c r="G194" s="41">
        <v>630</v>
      </c>
      <c r="H194" s="42">
        <v>144.72</v>
      </c>
    </row>
    <row r="195" spans="1:11" customFormat="1" ht="110.25" hidden="1" x14ac:dyDescent="0.2">
      <c r="A195" s="16"/>
      <c r="B195" s="11" t="s">
        <v>172</v>
      </c>
      <c r="C195" s="24">
        <v>908</v>
      </c>
      <c r="D195" s="23" t="s">
        <v>9</v>
      </c>
      <c r="E195" s="23" t="s">
        <v>24</v>
      </c>
      <c r="F195" s="24" t="s">
        <v>173</v>
      </c>
      <c r="G195" s="41"/>
      <c r="H195" s="42">
        <f>H196</f>
        <v>100</v>
      </c>
    </row>
    <row r="196" spans="1:11" customFormat="1" ht="110.25" hidden="1" x14ac:dyDescent="0.2">
      <c r="A196" s="16"/>
      <c r="B196" s="14" t="s">
        <v>11</v>
      </c>
      <c r="C196" s="24">
        <v>908</v>
      </c>
      <c r="D196" s="23" t="s">
        <v>9</v>
      </c>
      <c r="E196" s="23" t="s">
        <v>24</v>
      </c>
      <c r="F196" s="24" t="s">
        <v>173</v>
      </c>
      <c r="G196" s="41">
        <v>200</v>
      </c>
      <c r="H196" s="42">
        <f>H197</f>
        <v>100</v>
      </c>
    </row>
    <row r="197" spans="1:11" customFormat="1" ht="110.25" hidden="1" x14ac:dyDescent="0.2">
      <c r="A197" s="16"/>
      <c r="B197" s="21" t="s">
        <v>13</v>
      </c>
      <c r="C197" s="24">
        <v>908</v>
      </c>
      <c r="D197" s="69" t="s">
        <v>9</v>
      </c>
      <c r="E197" s="69" t="s">
        <v>24</v>
      </c>
      <c r="F197" s="109" t="s">
        <v>173</v>
      </c>
      <c r="G197" s="41">
        <v>244</v>
      </c>
      <c r="H197" s="70">
        <v>100</v>
      </c>
    </row>
    <row r="198" spans="1:11" ht="15.75" x14ac:dyDescent="0.2">
      <c r="A198" s="52"/>
      <c r="B198" s="83" t="s">
        <v>233</v>
      </c>
      <c r="C198" s="65"/>
      <c r="D198" s="123" t="s">
        <v>9</v>
      </c>
      <c r="E198" s="123" t="s">
        <v>48</v>
      </c>
      <c r="F198" s="24"/>
      <c r="G198" s="90"/>
      <c r="H198" s="42">
        <v>0</v>
      </c>
      <c r="I198" s="84">
        <v>0</v>
      </c>
      <c r="J198" s="84">
        <f t="shared" ref="J198:J200" si="7">SUM(I198-H198)</f>
        <v>0</v>
      </c>
      <c r="K198" s="85">
        <v>0</v>
      </c>
    </row>
    <row r="199" spans="1:11" ht="15.75" x14ac:dyDescent="0.2">
      <c r="A199" s="52"/>
      <c r="B199" s="83" t="s">
        <v>232</v>
      </c>
      <c r="C199" s="65"/>
      <c r="D199" s="123" t="s">
        <v>9</v>
      </c>
      <c r="E199" s="123" t="s">
        <v>25</v>
      </c>
      <c r="F199" s="24"/>
      <c r="G199" s="90"/>
      <c r="H199" s="42">
        <v>399.6</v>
      </c>
      <c r="I199" s="84">
        <v>34.5</v>
      </c>
      <c r="J199" s="84">
        <f t="shared" si="7"/>
        <v>-365.1</v>
      </c>
      <c r="K199" s="85">
        <f t="shared" ref="K199" si="8">SUM(I199/H199*100)</f>
        <v>8.6336336336336341</v>
      </c>
    </row>
    <row r="200" spans="1:11" ht="15.75" x14ac:dyDescent="0.2">
      <c r="A200" s="52"/>
      <c r="B200" s="11" t="s">
        <v>61</v>
      </c>
      <c r="C200" s="65">
        <v>908</v>
      </c>
      <c r="D200" s="23" t="s">
        <v>9</v>
      </c>
      <c r="E200" s="23" t="s">
        <v>62</v>
      </c>
      <c r="F200" s="24"/>
      <c r="G200" s="90"/>
      <c r="H200" s="42">
        <v>0</v>
      </c>
      <c r="I200" s="84">
        <v>0</v>
      </c>
      <c r="J200" s="84">
        <f t="shared" si="7"/>
        <v>0</v>
      </c>
      <c r="K200" s="85">
        <v>0</v>
      </c>
    </row>
    <row r="201" spans="1:11" customFormat="1" ht="31.5" hidden="1" x14ac:dyDescent="0.2">
      <c r="A201" s="16"/>
      <c r="B201" s="78" t="s">
        <v>107</v>
      </c>
      <c r="C201" s="24">
        <v>908</v>
      </c>
      <c r="D201" s="79" t="s">
        <v>9</v>
      </c>
      <c r="E201" s="79" t="s">
        <v>62</v>
      </c>
      <c r="F201" s="94">
        <v>6170000</v>
      </c>
      <c r="G201" s="41"/>
      <c r="H201" s="80">
        <f>H202</f>
        <v>3521.2</v>
      </c>
    </row>
    <row r="202" spans="1:11" customFormat="1" ht="31.5" hidden="1" x14ac:dyDescent="0.2">
      <c r="A202" s="16"/>
      <c r="B202" s="11" t="s">
        <v>216</v>
      </c>
      <c r="C202" s="24">
        <v>908</v>
      </c>
      <c r="D202" s="23" t="s">
        <v>9</v>
      </c>
      <c r="E202" s="23" t="s">
        <v>62</v>
      </c>
      <c r="F202" s="24">
        <v>6170070</v>
      </c>
      <c r="G202" s="41"/>
      <c r="H202" s="42">
        <f>H203</f>
        <v>3521.2</v>
      </c>
    </row>
    <row r="203" spans="1:11" customFormat="1" ht="31.5" hidden="1" x14ac:dyDescent="0.2">
      <c r="A203" s="16"/>
      <c r="B203" s="14" t="s">
        <v>11</v>
      </c>
      <c r="C203" s="24">
        <v>908</v>
      </c>
      <c r="D203" s="23" t="s">
        <v>9</v>
      </c>
      <c r="E203" s="23" t="s">
        <v>62</v>
      </c>
      <c r="F203" s="24">
        <v>6170070</v>
      </c>
      <c r="G203" s="41">
        <v>200</v>
      </c>
      <c r="H203" s="42">
        <f>H204</f>
        <v>3521.2</v>
      </c>
    </row>
    <row r="204" spans="1:11" customFormat="1" ht="31.5" hidden="1" x14ac:dyDescent="0.2">
      <c r="A204" s="16"/>
      <c r="B204" s="14" t="s">
        <v>13</v>
      </c>
      <c r="C204" s="24">
        <v>908</v>
      </c>
      <c r="D204" s="23" t="s">
        <v>9</v>
      </c>
      <c r="E204" s="23" t="s">
        <v>62</v>
      </c>
      <c r="F204" s="24">
        <v>6170070</v>
      </c>
      <c r="G204" s="41">
        <v>244</v>
      </c>
      <c r="H204" s="42">
        <v>3521.2</v>
      </c>
    </row>
    <row r="205" spans="1:11" customFormat="1" ht="31.5" hidden="1" x14ac:dyDescent="0.2">
      <c r="A205" s="16"/>
      <c r="B205" s="11" t="s">
        <v>174</v>
      </c>
      <c r="C205" s="24">
        <v>908</v>
      </c>
      <c r="D205" s="23" t="s">
        <v>9</v>
      </c>
      <c r="E205" s="23" t="s">
        <v>62</v>
      </c>
      <c r="F205" s="24">
        <v>6400000</v>
      </c>
      <c r="G205" s="41"/>
      <c r="H205" s="42">
        <f>H206+H210</f>
        <v>336</v>
      </c>
    </row>
    <row r="206" spans="1:11" customFormat="1" ht="15.75" hidden="1" x14ac:dyDescent="0.2">
      <c r="A206" s="16"/>
      <c r="B206" s="11" t="s">
        <v>82</v>
      </c>
      <c r="C206" s="24">
        <v>908</v>
      </c>
      <c r="D206" s="23" t="s">
        <v>9</v>
      </c>
      <c r="E206" s="23" t="s">
        <v>62</v>
      </c>
      <c r="F206" s="24">
        <v>6430000</v>
      </c>
      <c r="G206" s="41"/>
      <c r="H206" s="42">
        <f>H207</f>
        <v>306</v>
      </c>
    </row>
    <row r="207" spans="1:11" customFormat="1" ht="31.5" hidden="1" x14ac:dyDescent="0.2">
      <c r="A207" s="16"/>
      <c r="B207" s="11" t="s">
        <v>175</v>
      </c>
      <c r="C207" s="24">
        <v>908</v>
      </c>
      <c r="D207" s="23" t="s">
        <v>9</v>
      </c>
      <c r="E207" s="23" t="s">
        <v>62</v>
      </c>
      <c r="F207" s="24">
        <v>6430100</v>
      </c>
      <c r="G207" s="41"/>
      <c r="H207" s="42">
        <f>H208</f>
        <v>306</v>
      </c>
    </row>
    <row r="208" spans="1:11" customFormat="1" ht="31.5" hidden="1" x14ac:dyDescent="0.2">
      <c r="A208" s="16"/>
      <c r="B208" s="11" t="s">
        <v>16</v>
      </c>
      <c r="C208" s="24">
        <v>908</v>
      </c>
      <c r="D208" s="23" t="s">
        <v>9</v>
      </c>
      <c r="E208" s="23" t="s">
        <v>62</v>
      </c>
      <c r="F208" s="24">
        <v>6430100</v>
      </c>
      <c r="G208" s="41">
        <v>600</v>
      </c>
      <c r="H208" s="42">
        <f>H209</f>
        <v>306</v>
      </c>
    </row>
    <row r="209" spans="1:15" customFormat="1" ht="31.5" hidden="1" x14ac:dyDescent="0.2">
      <c r="A209" s="16"/>
      <c r="B209" s="11" t="s">
        <v>170</v>
      </c>
      <c r="C209" s="24">
        <v>908</v>
      </c>
      <c r="D209" s="23" t="s">
        <v>9</v>
      </c>
      <c r="E209" s="23" t="s">
        <v>62</v>
      </c>
      <c r="F209" s="24">
        <v>6430100</v>
      </c>
      <c r="G209" s="41">
        <v>630</v>
      </c>
      <c r="H209" s="42">
        <v>306</v>
      </c>
    </row>
    <row r="210" spans="1:15" customFormat="1" ht="15.75" hidden="1" x14ac:dyDescent="0.2">
      <c r="A210" s="16"/>
      <c r="B210" s="11" t="s">
        <v>176</v>
      </c>
      <c r="C210" s="24">
        <v>908</v>
      </c>
      <c r="D210" s="23" t="s">
        <v>9</v>
      </c>
      <c r="E210" s="23" t="s">
        <v>62</v>
      </c>
      <c r="F210" s="24">
        <v>6440000</v>
      </c>
      <c r="G210" s="41"/>
      <c r="H210" s="42">
        <f>H211</f>
        <v>30</v>
      </c>
    </row>
    <row r="211" spans="1:15" customFormat="1" ht="15.75" hidden="1" x14ac:dyDescent="0.2">
      <c r="A211" s="16"/>
      <c r="B211" s="11" t="s">
        <v>177</v>
      </c>
      <c r="C211" s="24">
        <v>908</v>
      </c>
      <c r="D211" s="23" t="s">
        <v>9</v>
      </c>
      <c r="E211" s="23" t="s">
        <v>62</v>
      </c>
      <c r="F211" s="24">
        <v>6440200</v>
      </c>
      <c r="G211" s="41"/>
      <c r="H211" s="42">
        <f>H212</f>
        <v>30</v>
      </c>
    </row>
    <row r="212" spans="1:15" customFormat="1" ht="31.5" hidden="1" x14ac:dyDescent="0.2">
      <c r="A212" s="16"/>
      <c r="B212" s="14" t="s">
        <v>11</v>
      </c>
      <c r="C212" s="24">
        <v>908</v>
      </c>
      <c r="D212" s="23" t="s">
        <v>9</v>
      </c>
      <c r="E212" s="23" t="s">
        <v>62</v>
      </c>
      <c r="F212" s="24">
        <v>6440200</v>
      </c>
      <c r="G212" s="41">
        <v>200</v>
      </c>
      <c r="H212" s="42">
        <f>H213</f>
        <v>30</v>
      </c>
    </row>
    <row r="213" spans="1:15" customFormat="1" ht="31.5" hidden="1" x14ac:dyDescent="0.2">
      <c r="A213" s="16"/>
      <c r="B213" s="14" t="s">
        <v>13</v>
      </c>
      <c r="C213" s="24">
        <v>908</v>
      </c>
      <c r="D213" s="23" t="s">
        <v>9</v>
      </c>
      <c r="E213" s="23" t="s">
        <v>62</v>
      </c>
      <c r="F213" s="24">
        <v>6440200</v>
      </c>
      <c r="G213" s="41">
        <v>244</v>
      </c>
      <c r="H213" s="42">
        <v>30</v>
      </c>
    </row>
    <row r="214" spans="1:15" customFormat="1" ht="110.25" hidden="1" x14ac:dyDescent="0.2">
      <c r="A214" s="16"/>
      <c r="B214" s="14" t="s">
        <v>152</v>
      </c>
      <c r="C214" s="18">
        <v>908</v>
      </c>
      <c r="D214" s="23" t="s">
        <v>9</v>
      </c>
      <c r="E214" s="23" t="s">
        <v>62</v>
      </c>
      <c r="F214" s="18" t="s">
        <v>153</v>
      </c>
      <c r="G214" s="31"/>
      <c r="H214" s="20">
        <f>H215</f>
        <v>296</v>
      </c>
    </row>
    <row r="215" spans="1:15" customFormat="1" ht="110.25" hidden="1" x14ac:dyDescent="0.2">
      <c r="A215" s="16"/>
      <c r="B215" s="14" t="s">
        <v>158</v>
      </c>
      <c r="C215" s="13">
        <v>908</v>
      </c>
      <c r="D215" s="23" t="s">
        <v>9</v>
      </c>
      <c r="E215" s="23" t="s">
        <v>62</v>
      </c>
      <c r="F215" s="13" t="s">
        <v>159</v>
      </c>
      <c r="G215" s="32"/>
      <c r="H215" s="33">
        <f>H216</f>
        <v>296</v>
      </c>
    </row>
    <row r="216" spans="1:15" customFormat="1" ht="110.25" hidden="1" x14ac:dyDescent="0.2">
      <c r="A216" s="16"/>
      <c r="B216" s="14" t="s">
        <v>11</v>
      </c>
      <c r="C216" s="13">
        <v>908</v>
      </c>
      <c r="D216" s="23" t="s">
        <v>9</v>
      </c>
      <c r="E216" s="23" t="s">
        <v>62</v>
      </c>
      <c r="F216" s="13" t="s">
        <v>159</v>
      </c>
      <c r="G216" s="32">
        <v>200</v>
      </c>
      <c r="H216" s="33">
        <f>H217</f>
        <v>296</v>
      </c>
    </row>
    <row r="217" spans="1:15" customFormat="1" ht="110.25" hidden="1" x14ac:dyDescent="0.2">
      <c r="A217" s="16"/>
      <c r="B217" s="21" t="s">
        <v>13</v>
      </c>
      <c r="C217" s="13">
        <v>908</v>
      </c>
      <c r="D217" s="69" t="s">
        <v>9</v>
      </c>
      <c r="E217" s="69" t="s">
        <v>62</v>
      </c>
      <c r="F217" s="38" t="s">
        <v>159</v>
      </c>
      <c r="G217" s="32">
        <v>244</v>
      </c>
      <c r="H217" s="40">
        <v>296</v>
      </c>
    </row>
    <row r="218" spans="1:15" ht="15" customHeight="1" x14ac:dyDescent="0.2">
      <c r="A218" s="55"/>
      <c r="B218" s="124" t="s">
        <v>63</v>
      </c>
      <c r="C218" s="64">
        <v>908</v>
      </c>
      <c r="D218" s="125" t="s">
        <v>24</v>
      </c>
      <c r="E218" s="125"/>
      <c r="F218" s="119"/>
      <c r="G218" s="89"/>
      <c r="H218" s="126">
        <f>H221+H220+H222</f>
        <v>34519.800000000003</v>
      </c>
      <c r="I218" s="126">
        <f>I222+I221+I220</f>
        <v>18920.8</v>
      </c>
      <c r="J218" s="121">
        <f t="shared" ref="J218:J221" si="9">SUM(I218-H218)</f>
        <v>-15599.000000000004</v>
      </c>
      <c r="K218" s="122">
        <f t="shared" ref="K218" si="10">SUM(I218/H218*100)</f>
        <v>54.81144154948754</v>
      </c>
    </row>
    <row r="219" spans="1:15" customFormat="1" ht="15.75" hidden="1" x14ac:dyDescent="0.2">
      <c r="A219" s="55"/>
      <c r="B219" s="110" t="s">
        <v>234</v>
      </c>
      <c r="C219" s="64"/>
      <c r="D219" s="111" t="s">
        <v>24</v>
      </c>
      <c r="E219" s="99" t="s">
        <v>26</v>
      </c>
      <c r="F219" s="112"/>
      <c r="G219" s="54"/>
      <c r="H219" s="113">
        <v>0</v>
      </c>
      <c r="I219" s="100">
        <v>0</v>
      </c>
      <c r="J219" s="101">
        <f t="shared" si="9"/>
        <v>0</v>
      </c>
      <c r="K219" s="100"/>
    </row>
    <row r="220" spans="1:15" ht="15.75" customHeight="1" x14ac:dyDescent="0.2">
      <c r="A220" s="55"/>
      <c r="B220" s="110" t="s">
        <v>240</v>
      </c>
      <c r="C220" s="64"/>
      <c r="D220" s="99" t="s">
        <v>24</v>
      </c>
      <c r="E220" s="99" t="s">
        <v>26</v>
      </c>
      <c r="F220" s="112"/>
      <c r="G220" s="89"/>
      <c r="H220" s="113">
        <v>23076.9</v>
      </c>
      <c r="I220" s="101">
        <v>12408</v>
      </c>
      <c r="J220" s="101">
        <f>I220-H220</f>
        <v>-10668.900000000001</v>
      </c>
      <c r="K220" s="100">
        <f>I220/H220*100</f>
        <v>53.768053768053768</v>
      </c>
    </row>
    <row r="221" spans="1:15" ht="18" customHeight="1" x14ac:dyDescent="0.2">
      <c r="A221" s="52"/>
      <c r="B221" s="11" t="s">
        <v>64</v>
      </c>
      <c r="C221" s="65">
        <v>908</v>
      </c>
      <c r="D221" s="23" t="s">
        <v>24</v>
      </c>
      <c r="E221" s="23" t="s">
        <v>37</v>
      </c>
      <c r="F221" s="24"/>
      <c r="G221" s="90"/>
      <c r="H221" s="42">
        <v>167</v>
      </c>
      <c r="I221" s="84">
        <v>166.2</v>
      </c>
      <c r="J221" s="84">
        <f t="shared" si="9"/>
        <v>-0.80000000000001137</v>
      </c>
      <c r="K221" s="85">
        <v>0</v>
      </c>
    </row>
    <row r="222" spans="1:15" ht="19.5" customHeight="1" x14ac:dyDescent="0.2">
      <c r="A222" s="52"/>
      <c r="B222" s="144" t="s">
        <v>241</v>
      </c>
      <c r="C222" s="65"/>
      <c r="D222" s="82" t="s">
        <v>24</v>
      </c>
      <c r="E222" s="82" t="s">
        <v>38</v>
      </c>
      <c r="F222" s="109"/>
      <c r="G222" s="90"/>
      <c r="H222" s="71">
        <v>11275.9</v>
      </c>
      <c r="I222" s="84">
        <v>6346.6</v>
      </c>
      <c r="J222" s="85">
        <f>I222-H222</f>
        <v>-4929.2999999999993</v>
      </c>
      <c r="K222" s="85">
        <f>I222/H222*100</f>
        <v>56.284642467563572</v>
      </c>
    </row>
    <row r="223" spans="1:15" ht="19.5" customHeight="1" x14ac:dyDescent="0.2">
      <c r="A223" s="55"/>
      <c r="B223" s="124" t="s">
        <v>229</v>
      </c>
      <c r="C223" s="64"/>
      <c r="D223" s="125" t="s">
        <v>15</v>
      </c>
      <c r="E223" s="125"/>
      <c r="F223" s="119"/>
      <c r="G223" s="89"/>
      <c r="H223" s="131">
        <f>H224+H253+H308+H313+H307</f>
        <v>338643.6</v>
      </c>
      <c r="I223" s="131">
        <f>I224+I253+I308+I313+I307</f>
        <v>206805.7</v>
      </c>
      <c r="J223" s="121">
        <f t="shared" ref="J223:J224" si="11">SUM(I223-H223)</f>
        <v>-131837.89999999997</v>
      </c>
      <c r="K223" s="122">
        <f t="shared" ref="K223:K224" si="12">SUM(I223/H223*100)</f>
        <v>61.068834609601375</v>
      </c>
      <c r="O223" s="104"/>
    </row>
    <row r="224" spans="1:15" ht="21" customHeight="1" x14ac:dyDescent="0.2">
      <c r="A224" s="56" t="s">
        <v>0</v>
      </c>
      <c r="B224" s="11" t="s">
        <v>54</v>
      </c>
      <c r="C224" s="66">
        <v>905</v>
      </c>
      <c r="D224" s="24" t="s">
        <v>15</v>
      </c>
      <c r="E224" s="24" t="s">
        <v>26</v>
      </c>
      <c r="F224" s="24" t="s">
        <v>0</v>
      </c>
      <c r="G224" s="91" t="s">
        <v>0</v>
      </c>
      <c r="H224" s="42">
        <v>73602.399999999994</v>
      </c>
      <c r="I224" s="42">
        <v>46212.5</v>
      </c>
      <c r="J224" s="84">
        <f t="shared" si="11"/>
        <v>-27389.899999999994</v>
      </c>
      <c r="K224" s="85">
        <f t="shared" si="12"/>
        <v>62.786675434496708</v>
      </c>
    </row>
    <row r="225" spans="1:8" customFormat="1" ht="31.5" hidden="1" x14ac:dyDescent="0.2">
      <c r="A225" s="7" t="s">
        <v>0</v>
      </c>
      <c r="B225" s="81" t="s">
        <v>113</v>
      </c>
      <c r="C225" s="37">
        <v>905</v>
      </c>
      <c r="D225" s="44" t="s">
        <v>15</v>
      </c>
      <c r="E225" s="44" t="s">
        <v>26</v>
      </c>
      <c r="F225" s="44">
        <v>6200000</v>
      </c>
      <c r="G225" s="32" t="s">
        <v>0</v>
      </c>
      <c r="H225" s="45">
        <f>H226</f>
        <v>57697.4</v>
      </c>
    </row>
    <row r="226" spans="1:8" customFormat="1" ht="15.75" hidden="1" x14ac:dyDescent="0.2">
      <c r="A226" s="7" t="s">
        <v>0</v>
      </c>
      <c r="B226" s="9" t="s">
        <v>114</v>
      </c>
      <c r="C226" s="37">
        <v>905</v>
      </c>
      <c r="D226" s="13" t="s">
        <v>15</v>
      </c>
      <c r="E226" s="13" t="s">
        <v>26</v>
      </c>
      <c r="F226" s="13">
        <v>6210000</v>
      </c>
      <c r="G226" s="32" t="s">
        <v>0</v>
      </c>
      <c r="H226" s="33">
        <f>H227+H230+H245+H249</f>
        <v>57697.4</v>
      </c>
    </row>
    <row r="227" spans="1:8" customFormat="1" ht="31.5" hidden="1" x14ac:dyDescent="0.2">
      <c r="A227" s="7"/>
      <c r="B227" s="9" t="s">
        <v>116</v>
      </c>
      <c r="C227" s="37">
        <v>905</v>
      </c>
      <c r="D227" s="13" t="s">
        <v>15</v>
      </c>
      <c r="E227" s="13" t="s">
        <v>26</v>
      </c>
      <c r="F227" s="13">
        <v>6210100</v>
      </c>
      <c r="G227" s="32"/>
      <c r="H227" s="33">
        <f>H228</f>
        <v>472.7</v>
      </c>
    </row>
    <row r="228" spans="1:8" customFormat="1" ht="31.5" hidden="1" x14ac:dyDescent="0.2">
      <c r="A228" s="7"/>
      <c r="B228" s="5" t="s">
        <v>16</v>
      </c>
      <c r="C228" s="13">
        <v>905</v>
      </c>
      <c r="D228" s="13" t="s">
        <v>15</v>
      </c>
      <c r="E228" s="13" t="s">
        <v>26</v>
      </c>
      <c r="F228" s="13">
        <v>6210100</v>
      </c>
      <c r="G228" s="32" t="s">
        <v>17</v>
      </c>
      <c r="H228" s="33">
        <f>H229</f>
        <v>472.7</v>
      </c>
    </row>
    <row r="229" spans="1:8" customFormat="1" ht="15.75" hidden="1" x14ac:dyDescent="0.2">
      <c r="A229" s="7"/>
      <c r="B229" s="8" t="s">
        <v>18</v>
      </c>
      <c r="C229" s="13">
        <v>905</v>
      </c>
      <c r="D229" s="13" t="s">
        <v>15</v>
      </c>
      <c r="E229" s="13" t="s">
        <v>26</v>
      </c>
      <c r="F229" s="13">
        <v>6210100</v>
      </c>
      <c r="G229" s="32" t="s">
        <v>19</v>
      </c>
      <c r="H229" s="33">
        <v>472.7</v>
      </c>
    </row>
    <row r="230" spans="1:8" customFormat="1" ht="15.75" hidden="1" x14ac:dyDescent="0.2">
      <c r="A230" s="7"/>
      <c r="B230" s="9" t="s">
        <v>122</v>
      </c>
      <c r="C230" s="13">
        <v>905</v>
      </c>
      <c r="D230" s="13" t="s">
        <v>15</v>
      </c>
      <c r="E230" s="13" t="s">
        <v>26</v>
      </c>
      <c r="F230" s="13">
        <v>6210300</v>
      </c>
      <c r="G230" s="32"/>
      <c r="H230" s="33">
        <f>H231</f>
        <v>777.9</v>
      </c>
    </row>
    <row r="231" spans="1:8" customFormat="1" ht="31.5" hidden="1" x14ac:dyDescent="0.2">
      <c r="A231" s="7"/>
      <c r="B231" s="5" t="s">
        <v>16</v>
      </c>
      <c r="C231" s="13">
        <v>905</v>
      </c>
      <c r="D231" s="13" t="s">
        <v>15</v>
      </c>
      <c r="E231" s="13" t="s">
        <v>26</v>
      </c>
      <c r="F231" s="13">
        <v>6210300</v>
      </c>
      <c r="G231" s="32" t="s">
        <v>17</v>
      </c>
      <c r="H231" s="33">
        <f>H232</f>
        <v>777.9</v>
      </c>
    </row>
    <row r="232" spans="1:8" customFormat="1" ht="15.75" hidden="1" x14ac:dyDescent="0.2">
      <c r="A232" s="7"/>
      <c r="B232" s="8" t="s">
        <v>18</v>
      </c>
      <c r="C232" s="13">
        <v>905</v>
      </c>
      <c r="D232" s="13" t="s">
        <v>15</v>
      </c>
      <c r="E232" s="13" t="s">
        <v>26</v>
      </c>
      <c r="F232" s="13">
        <v>6210300</v>
      </c>
      <c r="G232" s="32" t="s">
        <v>19</v>
      </c>
      <c r="H232" s="33">
        <f>H235+H238+H241+H244</f>
        <v>777.9</v>
      </c>
    </row>
    <row r="233" spans="1:8" customFormat="1" ht="47.25" hidden="1" x14ac:dyDescent="0.2">
      <c r="A233" s="7"/>
      <c r="B233" s="9" t="s">
        <v>94</v>
      </c>
      <c r="C233" s="13">
        <v>905</v>
      </c>
      <c r="D233" s="13" t="s">
        <v>15</v>
      </c>
      <c r="E233" s="13" t="s">
        <v>26</v>
      </c>
      <c r="F233" s="13">
        <v>6210301</v>
      </c>
      <c r="G233" s="32"/>
      <c r="H233" s="33">
        <f>H234</f>
        <v>630.9</v>
      </c>
    </row>
    <row r="234" spans="1:8" customFormat="1" ht="31.5" hidden="1" x14ac:dyDescent="0.2">
      <c r="A234" s="7"/>
      <c r="B234" s="5" t="s">
        <v>16</v>
      </c>
      <c r="C234" s="13">
        <v>905</v>
      </c>
      <c r="D234" s="13" t="s">
        <v>15</v>
      </c>
      <c r="E234" s="13" t="s">
        <v>26</v>
      </c>
      <c r="F234" s="13">
        <v>6210301</v>
      </c>
      <c r="G234" s="32" t="s">
        <v>17</v>
      </c>
      <c r="H234" s="33">
        <f>H235</f>
        <v>630.9</v>
      </c>
    </row>
    <row r="235" spans="1:8" customFormat="1" ht="15.75" hidden="1" x14ac:dyDescent="0.2">
      <c r="A235" s="7"/>
      <c r="B235" s="8" t="s">
        <v>18</v>
      </c>
      <c r="C235" s="13">
        <v>905</v>
      </c>
      <c r="D235" s="13" t="s">
        <v>15</v>
      </c>
      <c r="E235" s="13" t="s">
        <v>26</v>
      </c>
      <c r="F235" s="13">
        <v>6210301</v>
      </c>
      <c r="G235" s="32" t="s">
        <v>19</v>
      </c>
      <c r="H235" s="33">
        <v>630.9</v>
      </c>
    </row>
    <row r="236" spans="1:8" customFormat="1" ht="15.75" hidden="1" x14ac:dyDescent="0.2">
      <c r="A236" s="7"/>
      <c r="B236" s="9" t="s">
        <v>119</v>
      </c>
      <c r="C236" s="13">
        <v>905</v>
      </c>
      <c r="D236" s="13" t="s">
        <v>15</v>
      </c>
      <c r="E236" s="13" t="s">
        <v>26</v>
      </c>
      <c r="F236" s="13">
        <v>6210302</v>
      </c>
      <c r="G236" s="32"/>
      <c r="H236" s="33">
        <f>H237</f>
        <v>52</v>
      </c>
    </row>
    <row r="237" spans="1:8" customFormat="1" ht="31.5" hidden="1" x14ac:dyDescent="0.2">
      <c r="A237" s="7"/>
      <c r="B237" s="5" t="s">
        <v>16</v>
      </c>
      <c r="C237" s="13">
        <v>905</v>
      </c>
      <c r="D237" s="13" t="s">
        <v>15</v>
      </c>
      <c r="E237" s="13" t="s">
        <v>26</v>
      </c>
      <c r="F237" s="13">
        <v>6210302</v>
      </c>
      <c r="G237" s="32" t="s">
        <v>17</v>
      </c>
      <c r="H237" s="33">
        <f>H238</f>
        <v>52</v>
      </c>
    </row>
    <row r="238" spans="1:8" customFormat="1" ht="15.75" hidden="1" x14ac:dyDescent="0.2">
      <c r="A238" s="7"/>
      <c r="B238" s="8" t="s">
        <v>18</v>
      </c>
      <c r="C238" s="13">
        <v>905</v>
      </c>
      <c r="D238" s="13" t="s">
        <v>15</v>
      </c>
      <c r="E238" s="13" t="s">
        <v>26</v>
      </c>
      <c r="F238" s="13">
        <v>6210302</v>
      </c>
      <c r="G238" s="32" t="s">
        <v>19</v>
      </c>
      <c r="H238" s="33">
        <v>52</v>
      </c>
    </row>
    <row r="239" spans="1:8" customFormat="1" ht="15.75" hidden="1" x14ac:dyDescent="0.2">
      <c r="A239" s="7"/>
      <c r="B239" s="9" t="s">
        <v>120</v>
      </c>
      <c r="C239" s="13">
        <v>905</v>
      </c>
      <c r="D239" s="13" t="s">
        <v>15</v>
      </c>
      <c r="E239" s="13" t="s">
        <v>26</v>
      </c>
      <c r="F239" s="13">
        <v>6210303</v>
      </c>
      <c r="G239" s="32"/>
      <c r="H239" s="33">
        <f>H240</f>
        <v>25</v>
      </c>
    </row>
    <row r="240" spans="1:8" customFormat="1" ht="19.5" hidden="1" customHeight="1" x14ac:dyDescent="0.2">
      <c r="A240" s="7"/>
      <c r="B240" s="5" t="s">
        <v>16</v>
      </c>
      <c r="C240" s="13">
        <v>905</v>
      </c>
      <c r="D240" s="13" t="s">
        <v>15</v>
      </c>
      <c r="E240" s="13" t="s">
        <v>26</v>
      </c>
      <c r="F240" s="13">
        <v>6210303</v>
      </c>
      <c r="G240" s="32" t="s">
        <v>17</v>
      </c>
      <c r="H240" s="33">
        <f>H241</f>
        <v>25</v>
      </c>
    </row>
    <row r="241" spans="1:11" customFormat="1" ht="18" hidden="1" customHeight="1" x14ac:dyDescent="0.2">
      <c r="A241" s="7"/>
      <c r="B241" s="8" t="s">
        <v>18</v>
      </c>
      <c r="C241" s="13">
        <v>905</v>
      </c>
      <c r="D241" s="13" t="s">
        <v>15</v>
      </c>
      <c r="E241" s="13" t="s">
        <v>26</v>
      </c>
      <c r="F241" s="13">
        <v>6210303</v>
      </c>
      <c r="G241" s="32" t="s">
        <v>19</v>
      </c>
      <c r="H241" s="33">
        <v>25</v>
      </c>
    </row>
    <row r="242" spans="1:11" customFormat="1" ht="18" hidden="1" customHeight="1" x14ac:dyDescent="0.2">
      <c r="A242" s="7"/>
      <c r="B242" s="9" t="s">
        <v>121</v>
      </c>
      <c r="C242" s="13">
        <v>905</v>
      </c>
      <c r="D242" s="13" t="s">
        <v>15</v>
      </c>
      <c r="E242" s="13" t="s">
        <v>26</v>
      </c>
      <c r="F242" s="13">
        <v>6210304</v>
      </c>
      <c r="G242" s="32"/>
      <c r="H242" s="33">
        <f>H243</f>
        <v>70</v>
      </c>
    </row>
    <row r="243" spans="1:11" customFormat="1" ht="31.5" hidden="1" x14ac:dyDescent="0.2">
      <c r="A243" s="7"/>
      <c r="B243" s="5" t="s">
        <v>16</v>
      </c>
      <c r="C243" s="13">
        <v>905</v>
      </c>
      <c r="D243" s="13" t="s">
        <v>15</v>
      </c>
      <c r="E243" s="13" t="s">
        <v>26</v>
      </c>
      <c r="F243" s="13">
        <v>6210304</v>
      </c>
      <c r="G243" s="32" t="s">
        <v>17</v>
      </c>
      <c r="H243" s="33">
        <f>H244</f>
        <v>70</v>
      </c>
    </row>
    <row r="244" spans="1:11" customFormat="1" ht="15.75" hidden="1" x14ac:dyDescent="0.2">
      <c r="A244" s="7"/>
      <c r="B244" s="8" t="s">
        <v>18</v>
      </c>
      <c r="C244" s="13">
        <v>905</v>
      </c>
      <c r="D244" s="13" t="s">
        <v>15</v>
      </c>
      <c r="E244" s="13" t="s">
        <v>26</v>
      </c>
      <c r="F244" s="13">
        <v>6210304</v>
      </c>
      <c r="G244" s="32" t="s">
        <v>19</v>
      </c>
      <c r="H244" s="33">
        <v>70</v>
      </c>
    </row>
    <row r="245" spans="1:11" customFormat="1" ht="31.5" hidden="1" x14ac:dyDescent="0.2">
      <c r="A245" s="7"/>
      <c r="B245" s="5" t="s">
        <v>95</v>
      </c>
      <c r="C245" s="13">
        <v>905</v>
      </c>
      <c r="D245" s="13" t="s">
        <v>15</v>
      </c>
      <c r="E245" s="13" t="s">
        <v>26</v>
      </c>
      <c r="F245" s="13">
        <v>6210460</v>
      </c>
      <c r="G245" s="32"/>
      <c r="H245" s="33">
        <f>H246</f>
        <v>6706.8</v>
      </c>
    </row>
    <row r="246" spans="1:11" customFormat="1" ht="31.5" hidden="1" x14ac:dyDescent="0.2">
      <c r="A246" s="7"/>
      <c r="B246" s="5" t="s">
        <v>16</v>
      </c>
      <c r="C246" s="13">
        <v>905</v>
      </c>
      <c r="D246" s="13" t="s">
        <v>15</v>
      </c>
      <c r="E246" s="13" t="s">
        <v>26</v>
      </c>
      <c r="F246" s="13">
        <v>6210460</v>
      </c>
      <c r="G246" s="32">
        <v>600</v>
      </c>
      <c r="H246" s="33">
        <f>H247+H248</f>
        <v>6706.8</v>
      </c>
    </row>
    <row r="247" spans="1:11" customFormat="1" ht="47.25" hidden="1" x14ac:dyDescent="0.2">
      <c r="A247" s="7"/>
      <c r="B247" s="5" t="s">
        <v>22</v>
      </c>
      <c r="C247" s="13">
        <v>905</v>
      </c>
      <c r="D247" s="13" t="s">
        <v>15</v>
      </c>
      <c r="E247" s="13" t="s">
        <v>26</v>
      </c>
      <c r="F247" s="13">
        <v>6210460</v>
      </c>
      <c r="G247" s="32">
        <v>611</v>
      </c>
      <c r="H247" s="33">
        <v>6576.7</v>
      </c>
    </row>
    <row r="248" spans="1:11" customFormat="1" ht="15.75" hidden="1" x14ac:dyDescent="0.2">
      <c r="A248" s="7"/>
      <c r="B248" s="5" t="s">
        <v>18</v>
      </c>
      <c r="C248" s="13">
        <v>905</v>
      </c>
      <c r="D248" s="13" t="s">
        <v>15</v>
      </c>
      <c r="E248" s="13" t="s">
        <v>26</v>
      </c>
      <c r="F248" s="13">
        <v>6210460</v>
      </c>
      <c r="G248" s="32">
        <v>612</v>
      </c>
      <c r="H248" s="33">
        <v>130.1</v>
      </c>
    </row>
    <row r="249" spans="1:11" customFormat="1" ht="31.5" hidden="1" x14ac:dyDescent="0.2">
      <c r="A249" s="34" t="s">
        <v>0</v>
      </c>
      <c r="B249" s="6" t="s">
        <v>50</v>
      </c>
      <c r="C249" s="13">
        <v>905</v>
      </c>
      <c r="D249" s="13" t="s">
        <v>15</v>
      </c>
      <c r="E249" s="13" t="s">
        <v>26</v>
      </c>
      <c r="F249" s="13">
        <v>6216000</v>
      </c>
      <c r="G249" s="32" t="s">
        <v>0</v>
      </c>
      <c r="H249" s="33">
        <f>H250</f>
        <v>49740</v>
      </c>
    </row>
    <row r="250" spans="1:11" customFormat="1" ht="18.75" hidden="1" customHeight="1" x14ac:dyDescent="0.2">
      <c r="A250" s="34" t="s">
        <v>0</v>
      </c>
      <c r="B250" s="5" t="s">
        <v>115</v>
      </c>
      <c r="C250" s="13">
        <v>905</v>
      </c>
      <c r="D250" s="13" t="s">
        <v>15</v>
      </c>
      <c r="E250" s="13" t="s">
        <v>26</v>
      </c>
      <c r="F250" s="13">
        <v>6216006</v>
      </c>
      <c r="G250" s="32" t="s">
        <v>0</v>
      </c>
      <c r="H250" s="33">
        <f>H251</f>
        <v>49740</v>
      </c>
    </row>
    <row r="251" spans="1:11" customFormat="1" ht="31.5" hidden="1" x14ac:dyDescent="0.2">
      <c r="A251" s="3" t="s">
        <v>0</v>
      </c>
      <c r="B251" s="5" t="s">
        <v>16</v>
      </c>
      <c r="C251" s="13">
        <v>905</v>
      </c>
      <c r="D251" s="13" t="s">
        <v>15</v>
      </c>
      <c r="E251" s="13" t="s">
        <v>26</v>
      </c>
      <c r="F251" s="13">
        <v>6216006</v>
      </c>
      <c r="G251" s="32">
        <v>600</v>
      </c>
      <c r="H251" s="33">
        <f>H252</f>
        <v>49740</v>
      </c>
    </row>
    <row r="252" spans="1:11" customFormat="1" ht="47.25" hidden="1" x14ac:dyDescent="0.2">
      <c r="A252" s="3" t="s">
        <v>0</v>
      </c>
      <c r="B252" s="8" t="s">
        <v>22</v>
      </c>
      <c r="C252" s="13">
        <v>905</v>
      </c>
      <c r="D252" s="38" t="s">
        <v>15</v>
      </c>
      <c r="E252" s="38" t="s">
        <v>26</v>
      </c>
      <c r="F252" s="38">
        <v>6216006</v>
      </c>
      <c r="G252" s="32">
        <v>611</v>
      </c>
      <c r="H252" s="40">
        <v>49740</v>
      </c>
    </row>
    <row r="253" spans="1:11" ht="15.75" x14ac:dyDescent="0.2">
      <c r="A253" s="36" t="s">
        <v>0</v>
      </c>
      <c r="B253" s="11" t="s">
        <v>47</v>
      </c>
      <c r="C253" s="58">
        <v>902</v>
      </c>
      <c r="D253" s="24" t="s">
        <v>15</v>
      </c>
      <c r="E253" s="24" t="s">
        <v>37</v>
      </c>
      <c r="F253" s="24" t="s">
        <v>0</v>
      </c>
      <c r="G253" s="87" t="s">
        <v>0</v>
      </c>
      <c r="H253" s="42">
        <v>218918.7</v>
      </c>
      <c r="I253" s="84">
        <v>136752.9</v>
      </c>
      <c r="J253" s="84">
        <f t="shared" ref="J253" si="13">SUM(I253-H253)</f>
        <v>-82165.800000000017</v>
      </c>
      <c r="K253" s="85">
        <f>SUM(I253/H253*100)</f>
        <v>62.467436541510615</v>
      </c>
    </row>
    <row r="254" spans="1:11" customFormat="1" ht="31.5" hidden="1" x14ac:dyDescent="0.2">
      <c r="A254" s="36" t="s">
        <v>0</v>
      </c>
      <c r="B254" s="74" t="s">
        <v>91</v>
      </c>
      <c r="C254" s="37">
        <v>902</v>
      </c>
      <c r="D254" s="44" t="s">
        <v>15</v>
      </c>
      <c r="E254" s="44" t="s">
        <v>37</v>
      </c>
      <c r="F254" s="44">
        <v>6300000</v>
      </c>
      <c r="G254" s="32" t="s">
        <v>0</v>
      </c>
      <c r="H254" s="45">
        <v>8521.1</v>
      </c>
    </row>
    <row r="255" spans="1:11" customFormat="1" ht="31.5" hidden="1" x14ac:dyDescent="0.2">
      <c r="A255" s="3" t="s">
        <v>0</v>
      </c>
      <c r="B255" s="6" t="s">
        <v>92</v>
      </c>
      <c r="C255" s="13">
        <v>902</v>
      </c>
      <c r="D255" s="13" t="s">
        <v>15</v>
      </c>
      <c r="E255" s="13" t="s">
        <v>37</v>
      </c>
      <c r="F255" s="13">
        <v>6350000</v>
      </c>
      <c r="G255" s="32" t="s">
        <v>0</v>
      </c>
      <c r="H255" s="33">
        <v>8521.1</v>
      </c>
    </row>
    <row r="256" spans="1:11" customFormat="1" ht="19.5" hidden="1" customHeight="1" x14ac:dyDescent="0.2">
      <c r="A256" s="3" t="s">
        <v>0</v>
      </c>
      <c r="B256" s="5" t="s">
        <v>93</v>
      </c>
      <c r="C256" s="13">
        <v>902</v>
      </c>
      <c r="D256" s="13" t="s">
        <v>15</v>
      </c>
      <c r="E256" s="13" t="s">
        <v>37</v>
      </c>
      <c r="F256" s="13">
        <v>6350100</v>
      </c>
      <c r="G256" s="32" t="s">
        <v>0</v>
      </c>
      <c r="H256" s="33">
        <v>120.9</v>
      </c>
    </row>
    <row r="257" spans="1:8" customFormat="1" ht="31.5" hidden="1" x14ac:dyDescent="0.2">
      <c r="A257" s="3" t="s">
        <v>0</v>
      </c>
      <c r="B257" s="5" t="s">
        <v>16</v>
      </c>
      <c r="C257" s="13">
        <v>902</v>
      </c>
      <c r="D257" s="13" t="s">
        <v>15</v>
      </c>
      <c r="E257" s="13" t="s">
        <v>37</v>
      </c>
      <c r="F257" s="13">
        <v>6350100</v>
      </c>
      <c r="G257" s="32" t="s">
        <v>17</v>
      </c>
      <c r="H257" s="33">
        <v>120.9</v>
      </c>
    </row>
    <row r="258" spans="1:8" customFormat="1" ht="15.75" hidden="1" x14ac:dyDescent="0.2">
      <c r="A258" s="3" t="s">
        <v>0</v>
      </c>
      <c r="B258" s="5" t="s">
        <v>18</v>
      </c>
      <c r="C258" s="13">
        <v>902</v>
      </c>
      <c r="D258" s="13" t="s">
        <v>15</v>
      </c>
      <c r="E258" s="13" t="s">
        <v>37</v>
      </c>
      <c r="F258" s="13">
        <v>6350100</v>
      </c>
      <c r="G258" s="32" t="s">
        <v>19</v>
      </c>
      <c r="H258" s="33">
        <v>120.9</v>
      </c>
    </row>
    <row r="259" spans="1:8" customFormat="1" ht="47.25" hidden="1" x14ac:dyDescent="0.2">
      <c r="A259" s="3" t="s">
        <v>0</v>
      </c>
      <c r="B259" s="29" t="s">
        <v>94</v>
      </c>
      <c r="C259" s="13">
        <v>902</v>
      </c>
      <c r="D259" s="13" t="s">
        <v>15</v>
      </c>
      <c r="E259" s="13" t="s">
        <v>37</v>
      </c>
      <c r="F259" s="13">
        <v>6350200</v>
      </c>
      <c r="G259" s="32" t="s">
        <v>0</v>
      </c>
      <c r="H259" s="33">
        <v>51</v>
      </c>
    </row>
    <row r="260" spans="1:8" customFormat="1" ht="31.5" hidden="1" x14ac:dyDescent="0.2">
      <c r="A260" s="3" t="s">
        <v>0</v>
      </c>
      <c r="B260" s="5" t="s">
        <v>16</v>
      </c>
      <c r="C260" s="13">
        <v>902</v>
      </c>
      <c r="D260" s="13" t="s">
        <v>15</v>
      </c>
      <c r="E260" s="13" t="s">
        <v>37</v>
      </c>
      <c r="F260" s="13">
        <v>6350200</v>
      </c>
      <c r="G260" s="32" t="s">
        <v>17</v>
      </c>
      <c r="H260" s="33">
        <v>51</v>
      </c>
    </row>
    <row r="261" spans="1:8" customFormat="1" ht="15.75" hidden="1" x14ac:dyDescent="0.2">
      <c r="A261" s="34" t="s">
        <v>0</v>
      </c>
      <c r="B261" s="5" t="s">
        <v>18</v>
      </c>
      <c r="C261" s="13">
        <v>902</v>
      </c>
      <c r="D261" s="13" t="s">
        <v>15</v>
      </c>
      <c r="E261" s="13" t="s">
        <v>37</v>
      </c>
      <c r="F261" s="13">
        <v>6350200</v>
      </c>
      <c r="G261" s="32" t="s">
        <v>19</v>
      </c>
      <c r="H261" s="33">
        <v>51</v>
      </c>
    </row>
    <row r="262" spans="1:8" customFormat="1" ht="31.5" hidden="1" x14ac:dyDescent="0.2">
      <c r="A262" s="3" t="s">
        <v>0</v>
      </c>
      <c r="B262" s="5" t="s">
        <v>95</v>
      </c>
      <c r="C262" s="13">
        <v>902</v>
      </c>
      <c r="D262" s="13" t="s">
        <v>15</v>
      </c>
      <c r="E262" s="13" t="s">
        <v>37</v>
      </c>
      <c r="F262" s="13">
        <v>6350360</v>
      </c>
      <c r="G262" s="32" t="s">
        <v>0</v>
      </c>
      <c r="H262" s="33">
        <v>8349.2000000000007</v>
      </c>
    </row>
    <row r="263" spans="1:8" customFormat="1" ht="31.5" hidden="1" x14ac:dyDescent="0.2">
      <c r="A263" s="3" t="s">
        <v>0</v>
      </c>
      <c r="B263" s="5" t="s">
        <v>16</v>
      </c>
      <c r="C263" s="13">
        <v>902</v>
      </c>
      <c r="D263" s="13" t="s">
        <v>15</v>
      </c>
      <c r="E263" s="13" t="s">
        <v>37</v>
      </c>
      <c r="F263" s="13">
        <v>6350360</v>
      </c>
      <c r="G263" s="32" t="s">
        <v>17</v>
      </c>
      <c r="H263" s="33">
        <v>8349.2000000000007</v>
      </c>
    </row>
    <row r="264" spans="1:8" customFormat="1" ht="47.25" hidden="1" x14ac:dyDescent="0.2">
      <c r="A264" s="3" t="s">
        <v>0</v>
      </c>
      <c r="B264" s="5" t="s">
        <v>22</v>
      </c>
      <c r="C264" s="13">
        <v>902</v>
      </c>
      <c r="D264" s="13" t="s">
        <v>15</v>
      </c>
      <c r="E264" s="13" t="s">
        <v>37</v>
      </c>
      <c r="F264" s="13">
        <v>6350360</v>
      </c>
      <c r="G264" s="32" t="s">
        <v>23</v>
      </c>
      <c r="H264" s="33">
        <v>8349.2000000000007</v>
      </c>
    </row>
    <row r="265" spans="1:8" customFormat="1" ht="31.5" hidden="1" x14ac:dyDescent="0.2">
      <c r="A265" s="3" t="s">
        <v>0</v>
      </c>
      <c r="B265" s="10" t="s">
        <v>113</v>
      </c>
      <c r="C265" s="13">
        <v>905</v>
      </c>
      <c r="D265" s="13" t="s">
        <v>15</v>
      </c>
      <c r="E265" s="13" t="s">
        <v>37</v>
      </c>
      <c r="F265" s="13">
        <v>6200000</v>
      </c>
      <c r="G265" s="32" t="s">
        <v>0</v>
      </c>
      <c r="H265" s="33">
        <v>160877.20000000001</v>
      </c>
    </row>
    <row r="266" spans="1:8" customFormat="1" ht="15.75" hidden="1" x14ac:dyDescent="0.2">
      <c r="A266" s="34" t="s">
        <v>0</v>
      </c>
      <c r="B266" s="5" t="s">
        <v>117</v>
      </c>
      <c r="C266" s="13">
        <v>905</v>
      </c>
      <c r="D266" s="13" t="s">
        <v>15</v>
      </c>
      <c r="E266" s="13" t="s">
        <v>37</v>
      </c>
      <c r="F266" s="13">
        <v>6220000</v>
      </c>
      <c r="G266" s="32" t="s">
        <v>0</v>
      </c>
      <c r="H266" s="33">
        <v>152232</v>
      </c>
    </row>
    <row r="267" spans="1:8" customFormat="1" ht="31.5" hidden="1" x14ac:dyDescent="0.2">
      <c r="A267" s="34" t="s">
        <v>0</v>
      </c>
      <c r="B267" s="9" t="s">
        <v>116</v>
      </c>
      <c r="C267" s="13">
        <v>905</v>
      </c>
      <c r="D267" s="13" t="s">
        <v>15</v>
      </c>
      <c r="E267" s="13" t="s">
        <v>37</v>
      </c>
      <c r="F267" s="13">
        <v>6220100</v>
      </c>
      <c r="G267" s="32" t="s">
        <v>0</v>
      </c>
      <c r="H267" s="33">
        <v>433.4</v>
      </c>
    </row>
    <row r="268" spans="1:8" customFormat="1" ht="31.5" hidden="1" x14ac:dyDescent="0.2">
      <c r="A268" s="3" t="s">
        <v>0</v>
      </c>
      <c r="B268" s="5" t="s">
        <v>16</v>
      </c>
      <c r="C268" s="13">
        <v>905</v>
      </c>
      <c r="D268" s="13" t="s">
        <v>15</v>
      </c>
      <c r="E268" s="13" t="s">
        <v>37</v>
      </c>
      <c r="F268" s="13">
        <v>6220100</v>
      </c>
      <c r="G268" s="32">
        <v>600</v>
      </c>
      <c r="H268" s="33">
        <v>433.4</v>
      </c>
    </row>
    <row r="269" spans="1:8" customFormat="1" ht="15.75" hidden="1" x14ac:dyDescent="0.2">
      <c r="A269" s="3" t="s">
        <v>0</v>
      </c>
      <c r="B269" s="5" t="s">
        <v>18</v>
      </c>
      <c r="C269" s="13">
        <v>905</v>
      </c>
      <c r="D269" s="13" t="s">
        <v>15</v>
      </c>
      <c r="E269" s="13" t="s">
        <v>37</v>
      </c>
      <c r="F269" s="13">
        <v>6220100</v>
      </c>
      <c r="G269" s="32">
        <v>612</v>
      </c>
      <c r="H269" s="33">
        <v>433.4</v>
      </c>
    </row>
    <row r="270" spans="1:8" customFormat="1" ht="31.5" hidden="1" x14ac:dyDescent="0.2">
      <c r="A270" s="3"/>
      <c r="B270" s="5" t="s">
        <v>118</v>
      </c>
      <c r="C270" s="13">
        <v>905</v>
      </c>
      <c r="D270" s="13" t="s">
        <v>15</v>
      </c>
      <c r="E270" s="13" t="s">
        <v>37</v>
      </c>
      <c r="F270" s="13">
        <v>6220300</v>
      </c>
      <c r="G270" s="32"/>
      <c r="H270" s="33">
        <v>1407.7</v>
      </c>
    </row>
    <row r="271" spans="1:8" customFormat="1" ht="19.5" hidden="1" customHeight="1" x14ac:dyDescent="0.2">
      <c r="A271" s="3"/>
      <c r="B271" s="5" t="s">
        <v>16</v>
      </c>
      <c r="C271" s="13">
        <v>905</v>
      </c>
      <c r="D271" s="13" t="s">
        <v>15</v>
      </c>
      <c r="E271" s="13" t="s">
        <v>37</v>
      </c>
      <c r="F271" s="13">
        <v>6220300</v>
      </c>
      <c r="G271" s="32">
        <v>600</v>
      </c>
      <c r="H271" s="33">
        <v>1407.7</v>
      </c>
    </row>
    <row r="272" spans="1:8" customFormat="1" ht="15.75" hidden="1" x14ac:dyDescent="0.2">
      <c r="A272" s="3"/>
      <c r="B272" s="5" t="s">
        <v>18</v>
      </c>
      <c r="C272" s="13">
        <v>905</v>
      </c>
      <c r="D272" s="13" t="s">
        <v>15</v>
      </c>
      <c r="E272" s="13" t="s">
        <v>37</v>
      </c>
      <c r="F272" s="13">
        <v>6220300</v>
      </c>
      <c r="G272" s="32">
        <v>612</v>
      </c>
      <c r="H272" s="33">
        <v>1407.7</v>
      </c>
    </row>
    <row r="273" spans="1:8" customFormat="1" ht="15.75" hidden="1" x14ac:dyDescent="0.2">
      <c r="A273" s="3"/>
      <c r="B273" s="8" t="s">
        <v>123</v>
      </c>
      <c r="C273" s="13">
        <v>905</v>
      </c>
      <c r="D273" s="13" t="s">
        <v>15</v>
      </c>
      <c r="E273" s="13" t="s">
        <v>37</v>
      </c>
      <c r="F273" s="13">
        <v>6220500</v>
      </c>
      <c r="G273" s="32"/>
      <c r="H273" s="33">
        <v>272.60000000000002</v>
      </c>
    </row>
    <row r="274" spans="1:8" customFormat="1" ht="17.25" hidden="1" customHeight="1" x14ac:dyDescent="0.2">
      <c r="A274" s="7"/>
      <c r="B274" s="5" t="s">
        <v>16</v>
      </c>
      <c r="C274" s="13">
        <v>905</v>
      </c>
      <c r="D274" s="13" t="s">
        <v>15</v>
      </c>
      <c r="E274" s="13" t="s">
        <v>37</v>
      </c>
      <c r="F274" s="13">
        <v>6220500</v>
      </c>
      <c r="G274" s="32">
        <v>600</v>
      </c>
      <c r="H274" s="33">
        <v>272.60000000000002</v>
      </c>
    </row>
    <row r="275" spans="1:8" customFormat="1" ht="15.75" hidden="1" x14ac:dyDescent="0.2">
      <c r="A275" s="7"/>
      <c r="B275" s="5" t="s">
        <v>18</v>
      </c>
      <c r="C275" s="13">
        <v>905</v>
      </c>
      <c r="D275" s="13" t="s">
        <v>15</v>
      </c>
      <c r="E275" s="13" t="s">
        <v>37</v>
      </c>
      <c r="F275" s="13">
        <v>6220500</v>
      </c>
      <c r="G275" s="32">
        <v>612</v>
      </c>
      <c r="H275" s="33">
        <v>272.60000000000002</v>
      </c>
    </row>
    <row r="276" spans="1:8" customFormat="1" ht="31.5" hidden="1" x14ac:dyDescent="0.2">
      <c r="A276" s="7"/>
      <c r="B276" s="9" t="s">
        <v>124</v>
      </c>
      <c r="C276" s="13">
        <v>905</v>
      </c>
      <c r="D276" s="13" t="s">
        <v>15</v>
      </c>
      <c r="E276" s="13" t="s">
        <v>37</v>
      </c>
      <c r="F276" s="13">
        <v>6220501</v>
      </c>
      <c r="G276" s="32" t="s">
        <v>0</v>
      </c>
      <c r="H276" s="33">
        <v>160.6</v>
      </c>
    </row>
    <row r="277" spans="1:8" customFormat="1" ht="31.5" hidden="1" x14ac:dyDescent="0.2">
      <c r="A277" s="7"/>
      <c r="B277" s="5" t="s">
        <v>16</v>
      </c>
      <c r="C277" s="13">
        <v>905</v>
      </c>
      <c r="D277" s="13" t="s">
        <v>15</v>
      </c>
      <c r="E277" s="13" t="s">
        <v>37</v>
      </c>
      <c r="F277" s="13">
        <v>6220501</v>
      </c>
      <c r="G277" s="32">
        <v>600</v>
      </c>
      <c r="H277" s="33">
        <v>160.6</v>
      </c>
    </row>
    <row r="278" spans="1:8" customFormat="1" ht="15.75" hidden="1" x14ac:dyDescent="0.2">
      <c r="A278" s="7"/>
      <c r="B278" s="5" t="s">
        <v>18</v>
      </c>
      <c r="C278" s="13">
        <v>905</v>
      </c>
      <c r="D278" s="13" t="s">
        <v>15</v>
      </c>
      <c r="E278" s="13" t="s">
        <v>37</v>
      </c>
      <c r="F278" s="13">
        <v>6220501</v>
      </c>
      <c r="G278" s="32">
        <v>612</v>
      </c>
      <c r="H278" s="33">
        <v>160.6</v>
      </c>
    </row>
    <row r="279" spans="1:8" customFormat="1" ht="47.25" hidden="1" x14ac:dyDescent="0.2">
      <c r="A279" s="7"/>
      <c r="B279" s="9" t="s">
        <v>125</v>
      </c>
      <c r="C279" s="13">
        <v>905</v>
      </c>
      <c r="D279" s="13" t="s">
        <v>15</v>
      </c>
      <c r="E279" s="13" t="s">
        <v>37</v>
      </c>
      <c r="F279" s="13">
        <v>6220502</v>
      </c>
      <c r="G279" s="32" t="s">
        <v>0</v>
      </c>
      <c r="H279" s="33">
        <v>64.900000000000006</v>
      </c>
    </row>
    <row r="280" spans="1:8" customFormat="1" ht="31.5" hidden="1" x14ac:dyDescent="0.2">
      <c r="A280" s="7"/>
      <c r="B280" s="5" t="s">
        <v>16</v>
      </c>
      <c r="C280" s="13">
        <v>905</v>
      </c>
      <c r="D280" s="13" t="s">
        <v>15</v>
      </c>
      <c r="E280" s="13" t="s">
        <v>37</v>
      </c>
      <c r="F280" s="13">
        <v>6220502</v>
      </c>
      <c r="G280" s="32">
        <v>600</v>
      </c>
      <c r="H280" s="33">
        <v>64.900000000000006</v>
      </c>
    </row>
    <row r="281" spans="1:8" customFormat="1" ht="19.5" hidden="1" customHeight="1" x14ac:dyDescent="0.2">
      <c r="A281" s="7"/>
      <c r="B281" s="5" t="s">
        <v>18</v>
      </c>
      <c r="C281" s="13">
        <v>905</v>
      </c>
      <c r="D281" s="13" t="s">
        <v>15</v>
      </c>
      <c r="E281" s="13" t="s">
        <v>37</v>
      </c>
      <c r="F281" s="13">
        <v>6220502</v>
      </c>
      <c r="G281" s="32">
        <v>612</v>
      </c>
      <c r="H281" s="33">
        <v>64.900000000000006</v>
      </c>
    </row>
    <row r="282" spans="1:8" customFormat="1" ht="47.25" hidden="1" x14ac:dyDescent="0.2">
      <c r="A282" s="7"/>
      <c r="B282" s="9" t="s">
        <v>126</v>
      </c>
      <c r="C282" s="13">
        <v>905</v>
      </c>
      <c r="D282" s="13" t="s">
        <v>15</v>
      </c>
      <c r="E282" s="13" t="s">
        <v>37</v>
      </c>
      <c r="F282" s="13">
        <v>6220503</v>
      </c>
      <c r="G282" s="32" t="s">
        <v>0</v>
      </c>
      <c r="H282" s="33">
        <v>11.6</v>
      </c>
    </row>
    <row r="283" spans="1:8" customFormat="1" ht="31.5" hidden="1" x14ac:dyDescent="0.2">
      <c r="A283" s="7"/>
      <c r="B283" s="5" t="s">
        <v>16</v>
      </c>
      <c r="C283" s="13">
        <v>905</v>
      </c>
      <c r="D283" s="13" t="s">
        <v>15</v>
      </c>
      <c r="E283" s="13" t="s">
        <v>37</v>
      </c>
      <c r="F283" s="13">
        <v>6220503</v>
      </c>
      <c r="G283" s="32">
        <v>600</v>
      </c>
      <c r="H283" s="33">
        <v>11.6</v>
      </c>
    </row>
    <row r="284" spans="1:8" customFormat="1" ht="15.75" hidden="1" x14ac:dyDescent="0.2">
      <c r="A284" s="7"/>
      <c r="B284" s="5" t="s">
        <v>18</v>
      </c>
      <c r="C284" s="13">
        <v>905</v>
      </c>
      <c r="D284" s="13" t="s">
        <v>15</v>
      </c>
      <c r="E284" s="13" t="s">
        <v>37</v>
      </c>
      <c r="F284" s="13">
        <v>6220503</v>
      </c>
      <c r="G284" s="32">
        <v>612</v>
      </c>
      <c r="H284" s="33">
        <v>11.6</v>
      </c>
    </row>
    <row r="285" spans="1:8" customFormat="1" ht="15.75" hidden="1" x14ac:dyDescent="0.2">
      <c r="A285" s="7"/>
      <c r="B285" s="9" t="s">
        <v>119</v>
      </c>
      <c r="C285" s="13">
        <v>905</v>
      </c>
      <c r="D285" s="13" t="s">
        <v>15</v>
      </c>
      <c r="E285" s="13" t="s">
        <v>37</v>
      </c>
      <c r="F285" s="13">
        <v>6220505</v>
      </c>
      <c r="G285" s="32" t="s">
        <v>0</v>
      </c>
      <c r="H285" s="33">
        <v>35.5</v>
      </c>
    </row>
    <row r="286" spans="1:8" customFormat="1" ht="31.5" hidden="1" x14ac:dyDescent="0.2">
      <c r="A286" s="7"/>
      <c r="B286" s="5" t="s">
        <v>16</v>
      </c>
      <c r="C286" s="13">
        <v>905</v>
      </c>
      <c r="D286" s="13" t="s">
        <v>15</v>
      </c>
      <c r="E286" s="13" t="s">
        <v>37</v>
      </c>
      <c r="F286" s="13">
        <v>6220505</v>
      </c>
      <c r="G286" s="32">
        <v>600</v>
      </c>
      <c r="H286" s="33">
        <v>35.5</v>
      </c>
    </row>
    <row r="287" spans="1:8" customFormat="1" ht="15.75" hidden="1" x14ac:dyDescent="0.2">
      <c r="A287" s="7"/>
      <c r="B287" s="5" t="s">
        <v>18</v>
      </c>
      <c r="C287" s="13">
        <v>905</v>
      </c>
      <c r="D287" s="13" t="s">
        <v>15</v>
      </c>
      <c r="E287" s="13" t="s">
        <v>37</v>
      </c>
      <c r="F287" s="13">
        <v>6220505</v>
      </c>
      <c r="G287" s="32">
        <v>612</v>
      </c>
      <c r="H287" s="33">
        <v>35.5</v>
      </c>
    </row>
    <row r="288" spans="1:8" customFormat="1" ht="18" hidden="1" customHeight="1" x14ac:dyDescent="0.2">
      <c r="A288" s="7"/>
      <c r="B288" s="9" t="s">
        <v>127</v>
      </c>
      <c r="C288" s="13">
        <v>905</v>
      </c>
      <c r="D288" s="13" t="s">
        <v>15</v>
      </c>
      <c r="E288" s="13" t="s">
        <v>37</v>
      </c>
      <c r="F288" s="13">
        <v>6220600</v>
      </c>
      <c r="G288" s="32" t="s">
        <v>0</v>
      </c>
      <c r="H288" s="33">
        <v>219.3</v>
      </c>
    </row>
    <row r="289" spans="1:8" customFormat="1" ht="33.75" hidden="1" customHeight="1" x14ac:dyDescent="0.2">
      <c r="A289" s="3"/>
      <c r="B289" s="5" t="s">
        <v>16</v>
      </c>
      <c r="C289" s="13">
        <v>905</v>
      </c>
      <c r="D289" s="13" t="s">
        <v>15</v>
      </c>
      <c r="E289" s="13" t="s">
        <v>37</v>
      </c>
      <c r="F289" s="13">
        <v>6220600</v>
      </c>
      <c r="G289" s="32">
        <v>600</v>
      </c>
      <c r="H289" s="33">
        <v>219.3</v>
      </c>
    </row>
    <row r="290" spans="1:8" customFormat="1" ht="15.75" hidden="1" x14ac:dyDescent="0.2">
      <c r="A290" s="3"/>
      <c r="B290" s="5" t="s">
        <v>18</v>
      </c>
      <c r="C290" s="13">
        <v>905</v>
      </c>
      <c r="D290" s="13" t="s">
        <v>15</v>
      </c>
      <c r="E290" s="13" t="s">
        <v>37</v>
      </c>
      <c r="F290" s="13">
        <v>6220600</v>
      </c>
      <c r="G290" s="32">
        <v>612</v>
      </c>
      <c r="H290" s="33">
        <v>219.3</v>
      </c>
    </row>
    <row r="291" spans="1:8" customFormat="1" ht="31.5" hidden="1" x14ac:dyDescent="0.2">
      <c r="A291" s="3" t="s">
        <v>0</v>
      </c>
      <c r="B291" s="5" t="s">
        <v>95</v>
      </c>
      <c r="C291" s="13">
        <v>905</v>
      </c>
      <c r="D291" s="13" t="s">
        <v>15</v>
      </c>
      <c r="E291" s="13" t="s">
        <v>37</v>
      </c>
      <c r="F291" s="13">
        <v>6220860</v>
      </c>
      <c r="G291" s="32" t="s">
        <v>0</v>
      </c>
      <c r="H291" s="33">
        <v>17171</v>
      </c>
    </row>
    <row r="292" spans="1:8" customFormat="1" ht="31.5" hidden="1" x14ac:dyDescent="0.2">
      <c r="A292" s="3" t="s">
        <v>0</v>
      </c>
      <c r="B292" s="5" t="s">
        <v>16</v>
      </c>
      <c r="C292" s="13">
        <v>905</v>
      </c>
      <c r="D292" s="13" t="s">
        <v>15</v>
      </c>
      <c r="E292" s="13" t="s">
        <v>37</v>
      </c>
      <c r="F292" s="13">
        <v>6220860</v>
      </c>
      <c r="G292" s="32">
        <v>600</v>
      </c>
      <c r="H292" s="33">
        <v>17171</v>
      </c>
    </row>
    <row r="293" spans="1:8" customFormat="1" ht="47.25" hidden="1" x14ac:dyDescent="0.2">
      <c r="A293" s="3" t="s">
        <v>0</v>
      </c>
      <c r="B293" s="5" t="s">
        <v>22</v>
      </c>
      <c r="C293" s="13">
        <v>905</v>
      </c>
      <c r="D293" s="13" t="s">
        <v>15</v>
      </c>
      <c r="E293" s="13" t="s">
        <v>37</v>
      </c>
      <c r="F293" s="13">
        <v>6220860</v>
      </c>
      <c r="G293" s="32">
        <v>611</v>
      </c>
      <c r="H293" s="33">
        <v>15969.2</v>
      </c>
    </row>
    <row r="294" spans="1:8" customFormat="1" ht="15.75" hidden="1" x14ac:dyDescent="0.2">
      <c r="A294" s="3" t="s">
        <v>0</v>
      </c>
      <c r="B294" s="5" t="s">
        <v>18</v>
      </c>
      <c r="C294" s="13">
        <v>905</v>
      </c>
      <c r="D294" s="13" t="s">
        <v>15</v>
      </c>
      <c r="E294" s="13" t="s">
        <v>37</v>
      </c>
      <c r="F294" s="13">
        <v>6220860</v>
      </c>
      <c r="G294" s="32" t="s">
        <v>19</v>
      </c>
      <c r="H294" s="33">
        <v>1201.8</v>
      </c>
    </row>
    <row r="295" spans="1:8" customFormat="1" ht="31.5" hidden="1" x14ac:dyDescent="0.2">
      <c r="A295" s="34" t="s">
        <v>0</v>
      </c>
      <c r="B295" s="5" t="s">
        <v>50</v>
      </c>
      <c r="C295" s="13">
        <v>905</v>
      </c>
      <c r="D295" s="13" t="s">
        <v>15</v>
      </c>
      <c r="E295" s="13" t="s">
        <v>37</v>
      </c>
      <c r="F295" s="13">
        <v>6226000</v>
      </c>
      <c r="G295" s="32" t="s">
        <v>0</v>
      </c>
      <c r="H295" s="33">
        <v>132728</v>
      </c>
    </row>
    <row r="296" spans="1:8" customFormat="1" ht="141.75" hidden="1" x14ac:dyDescent="0.2">
      <c r="A296" s="3" t="s">
        <v>0</v>
      </c>
      <c r="B296" s="8" t="s">
        <v>128</v>
      </c>
      <c r="C296" s="13">
        <v>905</v>
      </c>
      <c r="D296" s="13" t="s">
        <v>15</v>
      </c>
      <c r="E296" s="13" t="s">
        <v>37</v>
      </c>
      <c r="F296" s="13">
        <v>6226009</v>
      </c>
      <c r="G296" s="32" t="s">
        <v>0</v>
      </c>
      <c r="H296" s="33">
        <v>132728</v>
      </c>
    </row>
    <row r="297" spans="1:8" customFormat="1" ht="31.5" hidden="1" x14ac:dyDescent="0.2">
      <c r="A297" s="7"/>
      <c r="B297" s="5" t="s">
        <v>16</v>
      </c>
      <c r="C297" s="13">
        <v>905</v>
      </c>
      <c r="D297" s="13" t="s">
        <v>15</v>
      </c>
      <c r="E297" s="13" t="s">
        <v>37</v>
      </c>
      <c r="F297" s="13">
        <v>6226009</v>
      </c>
      <c r="G297" s="32">
        <v>600</v>
      </c>
      <c r="H297" s="33">
        <v>132728</v>
      </c>
    </row>
    <row r="298" spans="1:8" customFormat="1" ht="47.25" hidden="1" x14ac:dyDescent="0.2">
      <c r="A298" s="7"/>
      <c r="B298" s="5" t="s">
        <v>22</v>
      </c>
      <c r="C298" s="13">
        <v>905</v>
      </c>
      <c r="D298" s="13" t="s">
        <v>15</v>
      </c>
      <c r="E298" s="13" t="s">
        <v>37</v>
      </c>
      <c r="F298" s="13">
        <v>6226009</v>
      </c>
      <c r="G298" s="32">
        <v>611</v>
      </c>
      <c r="H298" s="33">
        <v>132728</v>
      </c>
    </row>
    <row r="299" spans="1:8" customFormat="1" ht="15.75" hidden="1" x14ac:dyDescent="0.2">
      <c r="A299" s="7"/>
      <c r="B299" s="9" t="s">
        <v>129</v>
      </c>
      <c r="C299" s="13">
        <v>905</v>
      </c>
      <c r="D299" s="13" t="s">
        <v>15</v>
      </c>
      <c r="E299" s="13" t="s">
        <v>37</v>
      </c>
      <c r="F299" s="13">
        <v>6230000</v>
      </c>
      <c r="G299" s="32"/>
      <c r="H299" s="33">
        <v>8645.1999999999989</v>
      </c>
    </row>
    <row r="300" spans="1:8" customFormat="1" ht="15.75" hidden="1" x14ac:dyDescent="0.2">
      <c r="A300" s="7"/>
      <c r="B300" s="9" t="s">
        <v>130</v>
      </c>
      <c r="C300" s="13">
        <v>905</v>
      </c>
      <c r="D300" s="13" t="s">
        <v>15</v>
      </c>
      <c r="E300" s="13" t="s">
        <v>37</v>
      </c>
      <c r="F300" s="13">
        <v>6230100</v>
      </c>
      <c r="G300" s="32"/>
      <c r="H300" s="33">
        <v>54.3</v>
      </c>
    </row>
    <row r="301" spans="1:8" customFormat="1" ht="31.5" hidden="1" x14ac:dyDescent="0.2">
      <c r="A301" s="7"/>
      <c r="B301" s="5" t="s">
        <v>16</v>
      </c>
      <c r="C301" s="13">
        <v>905</v>
      </c>
      <c r="D301" s="13" t="s">
        <v>15</v>
      </c>
      <c r="E301" s="13" t="s">
        <v>37</v>
      </c>
      <c r="F301" s="13">
        <v>6230100</v>
      </c>
      <c r="G301" s="32">
        <v>600</v>
      </c>
      <c r="H301" s="33">
        <v>54.3</v>
      </c>
    </row>
    <row r="302" spans="1:8" customFormat="1" ht="15.75" hidden="1" x14ac:dyDescent="0.2">
      <c r="A302" s="7"/>
      <c r="B302" s="5" t="s">
        <v>18</v>
      </c>
      <c r="C302" s="13">
        <v>905</v>
      </c>
      <c r="D302" s="13" t="s">
        <v>15</v>
      </c>
      <c r="E302" s="13" t="s">
        <v>37</v>
      </c>
      <c r="F302" s="13">
        <v>6230100</v>
      </c>
      <c r="G302" s="32">
        <v>612</v>
      </c>
      <c r="H302" s="33">
        <v>54.3</v>
      </c>
    </row>
    <row r="303" spans="1:8" customFormat="1" ht="31.5" hidden="1" x14ac:dyDescent="0.2">
      <c r="A303" s="7"/>
      <c r="B303" s="9" t="s">
        <v>95</v>
      </c>
      <c r="C303" s="13">
        <v>905</v>
      </c>
      <c r="D303" s="13" t="s">
        <v>15</v>
      </c>
      <c r="E303" s="13" t="s">
        <v>37</v>
      </c>
      <c r="F303" s="13">
        <v>6230560</v>
      </c>
      <c r="G303" s="32"/>
      <c r="H303" s="33">
        <v>8590.9</v>
      </c>
    </row>
    <row r="304" spans="1:8" customFormat="1" ht="31.5" hidden="1" x14ac:dyDescent="0.2">
      <c r="A304" s="7"/>
      <c r="B304" s="5" t="s">
        <v>16</v>
      </c>
      <c r="C304" s="13">
        <v>905</v>
      </c>
      <c r="D304" s="13" t="s">
        <v>15</v>
      </c>
      <c r="E304" s="13" t="s">
        <v>37</v>
      </c>
      <c r="F304" s="13">
        <v>6230560</v>
      </c>
      <c r="G304" s="32">
        <v>600</v>
      </c>
      <c r="H304" s="33">
        <v>8590.9</v>
      </c>
    </row>
    <row r="305" spans="1:11" customFormat="1" ht="19.5" hidden="1" customHeight="1" x14ac:dyDescent="0.2">
      <c r="A305" s="7"/>
      <c r="B305" s="5" t="s">
        <v>22</v>
      </c>
      <c r="C305" s="13">
        <v>905</v>
      </c>
      <c r="D305" s="13" t="s">
        <v>15</v>
      </c>
      <c r="E305" s="13" t="s">
        <v>37</v>
      </c>
      <c r="F305" s="13">
        <v>6230560</v>
      </c>
      <c r="G305" s="32">
        <v>611</v>
      </c>
      <c r="H305" s="33">
        <v>8029.3</v>
      </c>
    </row>
    <row r="306" spans="1:11" customFormat="1" ht="15.75" hidden="1" x14ac:dyDescent="0.2">
      <c r="A306" s="3"/>
      <c r="B306" s="8" t="s">
        <v>18</v>
      </c>
      <c r="C306" s="13">
        <v>905</v>
      </c>
      <c r="D306" s="38" t="s">
        <v>15</v>
      </c>
      <c r="E306" s="38" t="s">
        <v>37</v>
      </c>
      <c r="F306" s="38">
        <v>6230560</v>
      </c>
      <c r="G306" s="32">
        <v>612</v>
      </c>
      <c r="H306" s="40">
        <v>561.6</v>
      </c>
    </row>
    <row r="307" spans="1:11" ht="15.75" x14ac:dyDescent="0.2">
      <c r="A307" s="86"/>
      <c r="B307" s="83" t="s">
        <v>238</v>
      </c>
      <c r="C307" s="102"/>
      <c r="D307" s="123" t="s">
        <v>15</v>
      </c>
      <c r="E307" s="123" t="s">
        <v>38</v>
      </c>
      <c r="F307" s="24"/>
      <c r="G307" s="103"/>
      <c r="H307" s="42">
        <v>24134.7</v>
      </c>
      <c r="I307" s="84">
        <v>12381.1</v>
      </c>
      <c r="J307" s="84">
        <f>I307-H307</f>
        <v>-11753.6</v>
      </c>
      <c r="K307" s="132">
        <f>I307/H307*100</f>
        <v>51.299995442247059</v>
      </c>
    </row>
    <row r="308" spans="1:11" ht="15.75" x14ac:dyDescent="0.2">
      <c r="A308" s="52"/>
      <c r="B308" s="83" t="s">
        <v>245</v>
      </c>
      <c r="C308" s="65">
        <v>908</v>
      </c>
      <c r="D308" s="23" t="s">
        <v>15</v>
      </c>
      <c r="E308" s="23" t="s">
        <v>15</v>
      </c>
      <c r="F308" s="24"/>
      <c r="G308" s="90"/>
      <c r="H308" s="42">
        <v>1795.7</v>
      </c>
      <c r="I308" s="84">
        <v>1795.7</v>
      </c>
      <c r="J308" s="84">
        <f>SUM(I308-H308)</f>
        <v>0</v>
      </c>
      <c r="K308" s="85">
        <f>SUM(I308/H308*100)</f>
        <v>100</v>
      </c>
    </row>
    <row r="309" spans="1:11" customFormat="1" ht="110.25" hidden="1" x14ac:dyDescent="0.2">
      <c r="A309" s="16"/>
      <c r="B309" s="78" t="s">
        <v>181</v>
      </c>
      <c r="C309" s="24">
        <v>908</v>
      </c>
      <c r="D309" s="79" t="s">
        <v>15</v>
      </c>
      <c r="E309" s="79" t="s">
        <v>15</v>
      </c>
      <c r="F309" s="94" t="s">
        <v>182</v>
      </c>
      <c r="G309" s="41"/>
      <c r="H309" s="80">
        <f>H310</f>
        <v>71</v>
      </c>
    </row>
    <row r="310" spans="1:11" customFormat="1" ht="110.25" hidden="1" x14ac:dyDescent="0.2">
      <c r="A310" s="16"/>
      <c r="B310" s="11" t="s">
        <v>221</v>
      </c>
      <c r="C310" s="24">
        <v>908</v>
      </c>
      <c r="D310" s="23" t="s">
        <v>15</v>
      </c>
      <c r="E310" s="23" t="s">
        <v>15</v>
      </c>
      <c r="F310" s="24" t="s">
        <v>183</v>
      </c>
      <c r="G310" s="41"/>
      <c r="H310" s="42">
        <f>H311</f>
        <v>71</v>
      </c>
    </row>
    <row r="311" spans="1:11" customFormat="1" ht="110.25" hidden="1" x14ac:dyDescent="0.2">
      <c r="A311" s="16"/>
      <c r="B311" s="14" t="s">
        <v>11</v>
      </c>
      <c r="C311" s="24">
        <v>908</v>
      </c>
      <c r="D311" s="23" t="s">
        <v>15</v>
      </c>
      <c r="E311" s="23" t="s">
        <v>15</v>
      </c>
      <c r="F311" s="24" t="s">
        <v>183</v>
      </c>
      <c r="G311" s="41">
        <v>200</v>
      </c>
      <c r="H311" s="42">
        <f>H312</f>
        <v>71</v>
      </c>
    </row>
    <row r="312" spans="1:11" customFormat="1" ht="20.25" hidden="1" customHeight="1" x14ac:dyDescent="0.2">
      <c r="A312" s="16"/>
      <c r="B312" s="21" t="s">
        <v>13</v>
      </c>
      <c r="C312" s="24">
        <v>908</v>
      </c>
      <c r="D312" s="69" t="s">
        <v>15</v>
      </c>
      <c r="E312" s="69" t="s">
        <v>15</v>
      </c>
      <c r="F312" s="109" t="s">
        <v>183</v>
      </c>
      <c r="G312" s="41">
        <v>244</v>
      </c>
      <c r="H312" s="70">
        <v>71</v>
      </c>
    </row>
    <row r="313" spans="1:11" ht="20.25" customHeight="1" x14ac:dyDescent="0.2">
      <c r="A313" s="36" t="s">
        <v>0</v>
      </c>
      <c r="B313" s="11" t="s">
        <v>58</v>
      </c>
      <c r="C313" s="58">
        <v>905</v>
      </c>
      <c r="D313" s="24" t="s">
        <v>15</v>
      </c>
      <c r="E313" s="24" t="s">
        <v>25</v>
      </c>
      <c r="F313" s="24" t="s">
        <v>0</v>
      </c>
      <c r="G313" s="87" t="s">
        <v>0</v>
      </c>
      <c r="H313" s="154">
        <v>20192.099999999999</v>
      </c>
      <c r="I313" s="84">
        <v>9663.5</v>
      </c>
      <c r="J313" s="84">
        <f>SUM(I313-H313)</f>
        <v>-10528.599999999999</v>
      </c>
      <c r="K313" s="85">
        <f>SUM(I313/H313*100)</f>
        <v>47.857825585253643</v>
      </c>
    </row>
    <row r="314" spans="1:11" customFormat="1" ht="31.5" hidden="1" x14ac:dyDescent="0.2">
      <c r="A314" s="7" t="s">
        <v>0</v>
      </c>
      <c r="B314" s="74" t="s">
        <v>113</v>
      </c>
      <c r="C314" s="37">
        <v>905</v>
      </c>
      <c r="D314" s="44" t="s">
        <v>15</v>
      </c>
      <c r="E314" s="44" t="s">
        <v>25</v>
      </c>
      <c r="F314" s="44">
        <v>6200000</v>
      </c>
      <c r="G314" s="32" t="s">
        <v>0</v>
      </c>
      <c r="H314" s="45">
        <v>2526.4</v>
      </c>
    </row>
    <row r="315" spans="1:11" customFormat="1" ht="31.5" hidden="1" x14ac:dyDescent="0.2">
      <c r="A315" s="7" t="s">
        <v>0</v>
      </c>
      <c r="B315" s="11" t="s">
        <v>131</v>
      </c>
      <c r="C315" s="37">
        <v>905</v>
      </c>
      <c r="D315" s="13" t="s">
        <v>15</v>
      </c>
      <c r="E315" s="13" t="s">
        <v>25</v>
      </c>
      <c r="F315" s="13">
        <v>6240000</v>
      </c>
      <c r="G315" s="32" t="s">
        <v>0</v>
      </c>
      <c r="H315" s="33">
        <v>2170.4</v>
      </c>
    </row>
    <row r="316" spans="1:11" customFormat="1" ht="15.75" hidden="1" x14ac:dyDescent="0.2">
      <c r="A316" s="34" t="s">
        <v>0</v>
      </c>
      <c r="B316" s="6" t="s">
        <v>102</v>
      </c>
      <c r="C316" s="37">
        <v>905</v>
      </c>
      <c r="D316" s="13" t="s">
        <v>15</v>
      </c>
      <c r="E316" s="13" t="s">
        <v>25</v>
      </c>
      <c r="F316" s="13">
        <v>6240140</v>
      </c>
      <c r="G316" s="32" t="s">
        <v>0</v>
      </c>
      <c r="H316" s="33">
        <v>2170.4</v>
      </c>
    </row>
    <row r="317" spans="1:11" customFormat="1" ht="63" hidden="1" x14ac:dyDescent="0.2">
      <c r="A317" s="34" t="s">
        <v>0</v>
      </c>
      <c r="B317" s="5" t="s">
        <v>27</v>
      </c>
      <c r="C317" s="37">
        <v>905</v>
      </c>
      <c r="D317" s="13" t="s">
        <v>15</v>
      </c>
      <c r="E317" s="13" t="s">
        <v>25</v>
      </c>
      <c r="F317" s="13">
        <v>6240140</v>
      </c>
      <c r="G317" s="32" t="s">
        <v>28</v>
      </c>
      <c r="H317" s="33">
        <v>1962.8999999999999</v>
      </c>
    </row>
    <row r="318" spans="1:11" customFormat="1" ht="31.5" hidden="1" x14ac:dyDescent="0.2">
      <c r="A318" s="3" t="s">
        <v>0</v>
      </c>
      <c r="B318" s="5" t="s">
        <v>42</v>
      </c>
      <c r="C318" s="37">
        <v>905</v>
      </c>
      <c r="D318" s="13" t="s">
        <v>15</v>
      </c>
      <c r="E318" s="13" t="s">
        <v>25</v>
      </c>
      <c r="F318" s="13">
        <v>6240140</v>
      </c>
      <c r="G318" s="32" t="s">
        <v>43</v>
      </c>
      <c r="H318" s="33">
        <v>1960.8</v>
      </c>
    </row>
    <row r="319" spans="1:11" customFormat="1" ht="31.5" hidden="1" x14ac:dyDescent="0.2">
      <c r="A319" s="3"/>
      <c r="B319" s="5" t="s">
        <v>44</v>
      </c>
      <c r="C319" s="37">
        <v>905</v>
      </c>
      <c r="D319" s="13" t="s">
        <v>15</v>
      </c>
      <c r="E319" s="13" t="s">
        <v>25</v>
      </c>
      <c r="F319" s="13">
        <v>6240140</v>
      </c>
      <c r="G319" s="32">
        <v>122</v>
      </c>
      <c r="H319" s="33">
        <v>2.1</v>
      </c>
    </row>
    <row r="320" spans="1:11" customFormat="1" ht="31.5" hidden="1" x14ac:dyDescent="0.2">
      <c r="A320" s="3" t="s">
        <v>0</v>
      </c>
      <c r="B320" s="5" t="s">
        <v>11</v>
      </c>
      <c r="C320" s="37">
        <v>905</v>
      </c>
      <c r="D320" s="13" t="s">
        <v>15</v>
      </c>
      <c r="E320" s="13" t="s">
        <v>25</v>
      </c>
      <c r="F320" s="13">
        <v>6240140</v>
      </c>
      <c r="G320" s="32" t="s">
        <v>12</v>
      </c>
      <c r="H320" s="33">
        <v>197.6</v>
      </c>
    </row>
    <row r="321" spans="1:8" customFormat="1" ht="21.75" hidden="1" customHeight="1" x14ac:dyDescent="0.2">
      <c r="A321" s="34" t="s">
        <v>0</v>
      </c>
      <c r="B321" s="5" t="s">
        <v>13</v>
      </c>
      <c r="C321" s="37">
        <v>905</v>
      </c>
      <c r="D321" s="13" t="s">
        <v>15</v>
      </c>
      <c r="E321" s="13" t="s">
        <v>25</v>
      </c>
      <c r="F321" s="13">
        <v>6240140</v>
      </c>
      <c r="G321" s="32" t="s">
        <v>14</v>
      </c>
      <c r="H321" s="33">
        <v>197.6</v>
      </c>
    </row>
    <row r="322" spans="1:8" customFormat="1" ht="15.75" hidden="1" x14ac:dyDescent="0.2">
      <c r="A322" s="3" t="s">
        <v>0</v>
      </c>
      <c r="B322" s="5" t="s">
        <v>31</v>
      </c>
      <c r="C322" s="37">
        <v>905</v>
      </c>
      <c r="D322" s="13" t="s">
        <v>15</v>
      </c>
      <c r="E322" s="13" t="s">
        <v>25</v>
      </c>
      <c r="F322" s="13">
        <v>6240140</v>
      </c>
      <c r="G322" s="32" t="s">
        <v>32</v>
      </c>
      <c r="H322" s="33">
        <v>9.9</v>
      </c>
    </row>
    <row r="323" spans="1:8" customFormat="1" ht="15.75" hidden="1" x14ac:dyDescent="0.2">
      <c r="A323" s="3"/>
      <c r="B323" s="5" t="s">
        <v>33</v>
      </c>
      <c r="C323" s="37">
        <v>905</v>
      </c>
      <c r="D323" s="13" t="s">
        <v>15</v>
      </c>
      <c r="E323" s="13" t="s">
        <v>25</v>
      </c>
      <c r="F323" s="13">
        <v>6240140</v>
      </c>
      <c r="G323" s="32">
        <v>851</v>
      </c>
      <c r="H323" s="33">
        <v>4.2</v>
      </c>
    </row>
    <row r="324" spans="1:8" customFormat="1" ht="15.75" hidden="1" x14ac:dyDescent="0.2">
      <c r="A324" s="3" t="s">
        <v>0</v>
      </c>
      <c r="B324" s="5" t="s">
        <v>35</v>
      </c>
      <c r="C324" s="37">
        <v>905</v>
      </c>
      <c r="D324" s="13" t="s">
        <v>15</v>
      </c>
      <c r="E324" s="13" t="s">
        <v>25</v>
      </c>
      <c r="F324" s="13">
        <v>6240140</v>
      </c>
      <c r="G324" s="32" t="s">
        <v>36</v>
      </c>
      <c r="H324" s="33">
        <v>5.7</v>
      </c>
    </row>
    <row r="325" spans="1:8" customFormat="1" ht="31.5" hidden="1" x14ac:dyDescent="0.2">
      <c r="A325" s="34" t="s">
        <v>0</v>
      </c>
      <c r="B325" s="5" t="s">
        <v>132</v>
      </c>
      <c r="C325" s="37">
        <v>905</v>
      </c>
      <c r="D325" s="13" t="s">
        <v>15</v>
      </c>
      <c r="E325" s="13" t="s">
        <v>25</v>
      </c>
      <c r="F325" s="13">
        <v>6106100</v>
      </c>
      <c r="G325" s="32" t="s">
        <v>0</v>
      </c>
      <c r="H325" s="33">
        <v>356</v>
      </c>
    </row>
    <row r="326" spans="1:8" customFormat="1" ht="47.25" hidden="1" x14ac:dyDescent="0.2">
      <c r="A326" s="3" t="s">
        <v>0</v>
      </c>
      <c r="B326" s="5" t="s">
        <v>133</v>
      </c>
      <c r="C326" s="37">
        <v>905</v>
      </c>
      <c r="D326" s="13" t="s">
        <v>15</v>
      </c>
      <c r="E326" s="13" t="s">
        <v>25</v>
      </c>
      <c r="F326" s="13">
        <v>6106103</v>
      </c>
      <c r="G326" s="32" t="s">
        <v>28</v>
      </c>
      <c r="H326" s="33">
        <v>348.2</v>
      </c>
    </row>
    <row r="327" spans="1:8" customFormat="1" ht="31.5" hidden="1" x14ac:dyDescent="0.2">
      <c r="A327" s="3" t="s">
        <v>0</v>
      </c>
      <c r="B327" s="5" t="s">
        <v>42</v>
      </c>
      <c r="C327" s="37">
        <v>905</v>
      </c>
      <c r="D327" s="13" t="s">
        <v>15</v>
      </c>
      <c r="E327" s="13" t="s">
        <v>25</v>
      </c>
      <c r="F327" s="13">
        <v>6106103</v>
      </c>
      <c r="G327" s="32">
        <v>121</v>
      </c>
      <c r="H327" s="33">
        <v>348.2</v>
      </c>
    </row>
    <row r="328" spans="1:8" customFormat="1" ht="31.5" hidden="1" x14ac:dyDescent="0.2">
      <c r="A328" s="34" t="s">
        <v>0</v>
      </c>
      <c r="B328" s="5" t="s">
        <v>11</v>
      </c>
      <c r="C328" s="37">
        <v>905</v>
      </c>
      <c r="D328" s="13" t="s">
        <v>15</v>
      </c>
      <c r="E328" s="13" t="s">
        <v>25</v>
      </c>
      <c r="F328" s="13">
        <v>6106103</v>
      </c>
      <c r="G328" s="32" t="s">
        <v>12</v>
      </c>
      <c r="H328" s="33">
        <v>7.8</v>
      </c>
    </row>
    <row r="329" spans="1:8" customFormat="1" ht="31.5" hidden="1" x14ac:dyDescent="0.2">
      <c r="A329" s="3" t="s">
        <v>0</v>
      </c>
      <c r="B329" s="5" t="s">
        <v>13</v>
      </c>
      <c r="C329" s="37">
        <v>905</v>
      </c>
      <c r="D329" s="13" t="s">
        <v>15</v>
      </c>
      <c r="E329" s="13" t="s">
        <v>25</v>
      </c>
      <c r="F329" s="13">
        <v>6106103</v>
      </c>
      <c r="G329" s="32" t="s">
        <v>14</v>
      </c>
      <c r="H329" s="33">
        <v>7.8</v>
      </c>
    </row>
    <row r="330" spans="1:8" customFormat="1" ht="15.75" hidden="1" x14ac:dyDescent="0.2">
      <c r="A330" s="16"/>
      <c r="B330" s="11" t="s">
        <v>46</v>
      </c>
      <c r="C330" s="24">
        <v>908</v>
      </c>
      <c r="D330" s="23" t="s">
        <v>15</v>
      </c>
      <c r="E330" s="23" t="s">
        <v>25</v>
      </c>
      <c r="F330" s="24">
        <v>6100000</v>
      </c>
      <c r="G330" s="41"/>
      <c r="H330" s="42">
        <v>339</v>
      </c>
    </row>
    <row r="331" spans="1:8" customFormat="1" ht="31.5" hidden="1" x14ac:dyDescent="0.2">
      <c r="A331" s="16"/>
      <c r="B331" s="11" t="s">
        <v>132</v>
      </c>
      <c r="C331" s="24">
        <v>908</v>
      </c>
      <c r="D331" s="23" t="s">
        <v>15</v>
      </c>
      <c r="E331" s="23" t="s">
        <v>25</v>
      </c>
      <c r="F331" s="24">
        <v>6106100</v>
      </c>
      <c r="G331" s="41"/>
      <c r="H331" s="42">
        <v>339</v>
      </c>
    </row>
    <row r="332" spans="1:8" customFormat="1" ht="47.25" hidden="1" x14ac:dyDescent="0.2">
      <c r="A332" s="16"/>
      <c r="B332" s="11" t="s">
        <v>222</v>
      </c>
      <c r="C332" s="24">
        <v>908</v>
      </c>
      <c r="D332" s="23" t="s">
        <v>15</v>
      </c>
      <c r="E332" s="23" t="s">
        <v>25</v>
      </c>
      <c r="F332" s="24">
        <v>6106102</v>
      </c>
      <c r="G332" s="41"/>
      <c r="H332" s="42">
        <v>339</v>
      </c>
    </row>
    <row r="333" spans="1:8" customFormat="1" ht="17.25" hidden="1" customHeight="1" x14ac:dyDescent="0.2">
      <c r="A333" s="16"/>
      <c r="B333" s="5" t="s">
        <v>27</v>
      </c>
      <c r="C333" s="24">
        <v>908</v>
      </c>
      <c r="D333" s="23" t="s">
        <v>15</v>
      </c>
      <c r="E333" s="23" t="s">
        <v>25</v>
      </c>
      <c r="F333" s="24">
        <v>6106102</v>
      </c>
      <c r="G333" s="41">
        <v>100</v>
      </c>
      <c r="H333" s="42">
        <v>339</v>
      </c>
    </row>
    <row r="334" spans="1:8" customFormat="1" ht="31.5" hidden="1" x14ac:dyDescent="0.2">
      <c r="A334" s="16"/>
      <c r="B334" s="5" t="s">
        <v>42</v>
      </c>
      <c r="C334" s="24">
        <v>908</v>
      </c>
      <c r="D334" s="23" t="s">
        <v>15</v>
      </c>
      <c r="E334" s="23" t="s">
        <v>25</v>
      </c>
      <c r="F334" s="24">
        <v>6106102</v>
      </c>
      <c r="G334" s="41">
        <v>121</v>
      </c>
      <c r="H334" s="42">
        <v>339</v>
      </c>
    </row>
    <row r="335" spans="1:8" customFormat="1" ht="31.5" hidden="1" x14ac:dyDescent="0.2">
      <c r="A335" s="16"/>
      <c r="B335" s="9" t="s">
        <v>113</v>
      </c>
      <c r="C335" s="37">
        <v>909</v>
      </c>
      <c r="D335" s="13" t="s">
        <v>15</v>
      </c>
      <c r="E335" s="13" t="s">
        <v>25</v>
      </c>
      <c r="F335" s="13">
        <v>6200000</v>
      </c>
      <c r="G335" s="32" t="s">
        <v>0</v>
      </c>
      <c r="H335" s="33">
        <v>937</v>
      </c>
    </row>
    <row r="336" spans="1:8" customFormat="1" ht="31.5" hidden="1" x14ac:dyDescent="0.2">
      <c r="A336" s="16"/>
      <c r="B336" s="29" t="s">
        <v>197</v>
      </c>
      <c r="C336" s="24">
        <v>909</v>
      </c>
      <c r="D336" s="23" t="s">
        <v>15</v>
      </c>
      <c r="E336" s="23" t="s">
        <v>25</v>
      </c>
      <c r="F336" s="24">
        <v>6240000</v>
      </c>
      <c r="G336" s="41"/>
      <c r="H336" s="42">
        <v>937</v>
      </c>
    </row>
    <row r="337" spans="1:8" customFormat="1" ht="31.5" hidden="1" x14ac:dyDescent="0.2">
      <c r="A337" s="16"/>
      <c r="B337" s="5" t="s">
        <v>103</v>
      </c>
      <c r="C337" s="24">
        <v>909</v>
      </c>
      <c r="D337" s="23" t="s">
        <v>15</v>
      </c>
      <c r="E337" s="23" t="s">
        <v>25</v>
      </c>
      <c r="F337" s="24">
        <v>6240250</v>
      </c>
      <c r="G337" s="41"/>
      <c r="H337" s="42">
        <v>937</v>
      </c>
    </row>
    <row r="338" spans="1:8" customFormat="1" ht="63" hidden="1" x14ac:dyDescent="0.2">
      <c r="A338" s="16"/>
      <c r="B338" s="5" t="s">
        <v>27</v>
      </c>
      <c r="C338" s="24">
        <v>909</v>
      </c>
      <c r="D338" s="23" t="s">
        <v>15</v>
      </c>
      <c r="E338" s="23" t="s">
        <v>25</v>
      </c>
      <c r="F338" s="24">
        <v>6240250</v>
      </c>
      <c r="G338" s="41">
        <v>100</v>
      </c>
      <c r="H338" s="42">
        <v>843.8</v>
      </c>
    </row>
    <row r="339" spans="1:8" customFormat="1" ht="31.5" hidden="1" x14ac:dyDescent="0.2">
      <c r="A339" s="16"/>
      <c r="B339" s="5" t="s">
        <v>29</v>
      </c>
      <c r="C339" s="24">
        <v>909</v>
      </c>
      <c r="D339" s="23" t="s">
        <v>15</v>
      </c>
      <c r="E339" s="23" t="s">
        <v>25</v>
      </c>
      <c r="F339" s="24">
        <v>6240250</v>
      </c>
      <c r="G339" s="41">
        <v>111</v>
      </c>
      <c r="H339" s="42">
        <v>841.4</v>
      </c>
    </row>
    <row r="340" spans="1:8" customFormat="1" ht="36" hidden="1" customHeight="1" x14ac:dyDescent="0.2">
      <c r="A340" s="16"/>
      <c r="B340" s="5" t="s">
        <v>44</v>
      </c>
      <c r="C340" s="24">
        <v>909</v>
      </c>
      <c r="D340" s="23" t="s">
        <v>15</v>
      </c>
      <c r="E340" s="23" t="s">
        <v>25</v>
      </c>
      <c r="F340" s="24">
        <v>6240250</v>
      </c>
      <c r="G340" s="41">
        <v>112</v>
      </c>
      <c r="H340" s="42">
        <v>2.4</v>
      </c>
    </row>
    <row r="341" spans="1:8" customFormat="1" ht="31.5" hidden="1" x14ac:dyDescent="0.2">
      <c r="A341" s="16"/>
      <c r="B341" s="5" t="s">
        <v>11</v>
      </c>
      <c r="C341" s="24">
        <v>909</v>
      </c>
      <c r="D341" s="23" t="s">
        <v>15</v>
      </c>
      <c r="E341" s="23" t="s">
        <v>25</v>
      </c>
      <c r="F341" s="24">
        <v>6240250</v>
      </c>
      <c r="G341" s="41">
        <v>200</v>
      </c>
      <c r="H341" s="42">
        <v>90.7</v>
      </c>
    </row>
    <row r="342" spans="1:8" customFormat="1" ht="31.5" hidden="1" x14ac:dyDescent="0.2">
      <c r="A342" s="16"/>
      <c r="B342" s="5" t="s">
        <v>13</v>
      </c>
      <c r="C342" s="24">
        <v>909</v>
      </c>
      <c r="D342" s="23" t="s">
        <v>15</v>
      </c>
      <c r="E342" s="23" t="s">
        <v>25</v>
      </c>
      <c r="F342" s="24">
        <v>6240250</v>
      </c>
      <c r="G342" s="41">
        <v>244</v>
      </c>
      <c r="H342" s="42">
        <v>90.7</v>
      </c>
    </row>
    <row r="343" spans="1:8" customFormat="1" ht="15.75" hidden="1" x14ac:dyDescent="0.2">
      <c r="A343" s="16"/>
      <c r="B343" s="5" t="s">
        <v>31</v>
      </c>
      <c r="C343" s="24">
        <v>909</v>
      </c>
      <c r="D343" s="23" t="s">
        <v>15</v>
      </c>
      <c r="E343" s="23" t="s">
        <v>25</v>
      </c>
      <c r="F343" s="24">
        <v>6240250</v>
      </c>
      <c r="G343" s="41">
        <v>800</v>
      </c>
      <c r="H343" s="42">
        <v>2.5</v>
      </c>
    </row>
    <row r="344" spans="1:8" customFormat="1" ht="15.75" hidden="1" x14ac:dyDescent="0.2">
      <c r="A344" s="16"/>
      <c r="B344" s="5" t="s">
        <v>33</v>
      </c>
      <c r="C344" s="24">
        <v>909</v>
      </c>
      <c r="D344" s="23" t="s">
        <v>15</v>
      </c>
      <c r="E344" s="23" t="s">
        <v>25</v>
      </c>
      <c r="F344" s="24">
        <v>6240250</v>
      </c>
      <c r="G344" s="41">
        <v>851</v>
      </c>
      <c r="H344" s="42">
        <v>0.8</v>
      </c>
    </row>
    <row r="345" spans="1:8" customFormat="1" ht="15.75" hidden="1" x14ac:dyDescent="0.2">
      <c r="A345" s="16"/>
      <c r="B345" s="5" t="s">
        <v>35</v>
      </c>
      <c r="C345" s="24">
        <v>909</v>
      </c>
      <c r="D345" s="23" t="s">
        <v>15</v>
      </c>
      <c r="E345" s="23" t="s">
        <v>25</v>
      </c>
      <c r="F345" s="24">
        <v>6240250</v>
      </c>
      <c r="G345" s="41">
        <v>852</v>
      </c>
      <c r="H345" s="42">
        <v>1.7</v>
      </c>
    </row>
    <row r="346" spans="1:8" customFormat="1" ht="31.5" hidden="1" x14ac:dyDescent="0.2">
      <c r="A346" s="16"/>
      <c r="B346" s="9" t="s">
        <v>113</v>
      </c>
      <c r="C346" s="37">
        <v>909</v>
      </c>
      <c r="D346" s="13" t="s">
        <v>15</v>
      </c>
      <c r="E346" s="13" t="s">
        <v>25</v>
      </c>
      <c r="F346" s="13">
        <v>6200000</v>
      </c>
      <c r="G346" s="32" t="s">
        <v>0</v>
      </c>
      <c r="H346" s="33">
        <v>5103.3</v>
      </c>
    </row>
    <row r="347" spans="1:8" customFormat="1" ht="31.5" hidden="1" x14ac:dyDescent="0.2">
      <c r="A347" s="16"/>
      <c r="B347" s="29" t="s">
        <v>197</v>
      </c>
      <c r="C347" s="24">
        <v>909</v>
      </c>
      <c r="D347" s="23" t="s">
        <v>15</v>
      </c>
      <c r="E347" s="23" t="s">
        <v>25</v>
      </c>
      <c r="F347" s="24">
        <v>6240000</v>
      </c>
      <c r="G347" s="41"/>
      <c r="H347" s="42">
        <v>5103.3</v>
      </c>
    </row>
    <row r="348" spans="1:8" customFormat="1" ht="31.5" hidden="1" x14ac:dyDescent="0.2">
      <c r="A348" s="16"/>
      <c r="B348" s="5" t="s">
        <v>103</v>
      </c>
      <c r="C348" s="24">
        <v>909</v>
      </c>
      <c r="D348" s="23" t="s">
        <v>15</v>
      </c>
      <c r="E348" s="23" t="s">
        <v>25</v>
      </c>
      <c r="F348" s="24">
        <v>6240250</v>
      </c>
      <c r="G348" s="41"/>
      <c r="H348" s="42">
        <v>5103.3</v>
      </c>
    </row>
    <row r="349" spans="1:8" customFormat="1" ht="63" hidden="1" x14ac:dyDescent="0.2">
      <c r="A349" s="16"/>
      <c r="B349" s="5" t="s">
        <v>27</v>
      </c>
      <c r="C349" s="24">
        <v>909</v>
      </c>
      <c r="D349" s="23" t="s">
        <v>15</v>
      </c>
      <c r="E349" s="23" t="s">
        <v>25</v>
      </c>
      <c r="F349" s="24">
        <v>6240250</v>
      </c>
      <c r="G349" s="41">
        <v>100</v>
      </c>
      <c r="H349" s="42">
        <v>4464.2</v>
      </c>
    </row>
    <row r="350" spans="1:8" customFormat="1" ht="31.5" hidden="1" x14ac:dyDescent="0.2">
      <c r="A350" s="16"/>
      <c r="B350" s="5" t="s">
        <v>29</v>
      </c>
      <c r="C350" s="24">
        <v>909</v>
      </c>
      <c r="D350" s="23" t="s">
        <v>15</v>
      </c>
      <c r="E350" s="23" t="s">
        <v>25</v>
      </c>
      <c r="F350" s="24">
        <v>6240250</v>
      </c>
      <c r="G350" s="41">
        <v>111</v>
      </c>
      <c r="H350" s="42">
        <v>4461.7</v>
      </c>
    </row>
    <row r="351" spans="1:8" customFormat="1" ht="31.5" hidden="1" x14ac:dyDescent="0.2">
      <c r="A351" s="16"/>
      <c r="B351" s="5" t="s">
        <v>44</v>
      </c>
      <c r="C351" s="24">
        <v>909</v>
      </c>
      <c r="D351" s="23" t="s">
        <v>15</v>
      </c>
      <c r="E351" s="23" t="s">
        <v>25</v>
      </c>
      <c r="F351" s="24">
        <v>6240250</v>
      </c>
      <c r="G351" s="41">
        <v>112</v>
      </c>
      <c r="H351" s="42">
        <v>2.5</v>
      </c>
    </row>
    <row r="352" spans="1:8" customFormat="1" ht="31.5" hidden="1" x14ac:dyDescent="0.2">
      <c r="A352" s="16"/>
      <c r="B352" s="5" t="s">
        <v>11</v>
      </c>
      <c r="C352" s="24">
        <v>909</v>
      </c>
      <c r="D352" s="23" t="s">
        <v>15</v>
      </c>
      <c r="E352" s="23" t="s">
        <v>25</v>
      </c>
      <c r="F352" s="24">
        <v>6240250</v>
      </c>
      <c r="G352" s="41">
        <v>200</v>
      </c>
      <c r="H352" s="42">
        <v>619.6</v>
      </c>
    </row>
    <row r="353" spans="1:11" customFormat="1" ht="31.5" hidden="1" x14ac:dyDescent="0.2">
      <c r="A353" s="16"/>
      <c r="B353" s="5" t="s">
        <v>13</v>
      </c>
      <c r="C353" s="24">
        <v>909</v>
      </c>
      <c r="D353" s="23" t="s">
        <v>15</v>
      </c>
      <c r="E353" s="23" t="s">
        <v>25</v>
      </c>
      <c r="F353" s="24">
        <v>6240250</v>
      </c>
      <c r="G353" s="41">
        <v>244</v>
      </c>
      <c r="H353" s="42">
        <v>619.6</v>
      </c>
    </row>
    <row r="354" spans="1:11" customFormat="1" ht="15.75" hidden="1" x14ac:dyDescent="0.2">
      <c r="A354" s="16"/>
      <c r="B354" s="5" t="s">
        <v>31</v>
      </c>
      <c r="C354" s="24">
        <v>909</v>
      </c>
      <c r="D354" s="23" t="s">
        <v>15</v>
      </c>
      <c r="E354" s="23" t="s">
        <v>25</v>
      </c>
      <c r="F354" s="24">
        <v>6240250</v>
      </c>
      <c r="G354" s="41">
        <v>800</v>
      </c>
      <c r="H354" s="42">
        <v>19.5</v>
      </c>
    </row>
    <row r="355" spans="1:11" customFormat="1" ht="15.75" hidden="1" x14ac:dyDescent="0.2">
      <c r="A355" s="16"/>
      <c r="B355" s="5" t="s">
        <v>33</v>
      </c>
      <c r="C355" s="24">
        <v>909</v>
      </c>
      <c r="D355" s="23" t="s">
        <v>15</v>
      </c>
      <c r="E355" s="23" t="s">
        <v>25</v>
      </c>
      <c r="F355" s="24">
        <v>6240250</v>
      </c>
      <c r="G355" s="41">
        <v>851</v>
      </c>
      <c r="H355" s="42">
        <v>2.2000000000000002</v>
      </c>
    </row>
    <row r="356" spans="1:11" customFormat="1" ht="15.75" hidden="1" x14ac:dyDescent="0.2">
      <c r="A356" s="16"/>
      <c r="B356" s="8" t="s">
        <v>35</v>
      </c>
      <c r="C356" s="24">
        <v>909</v>
      </c>
      <c r="D356" s="69" t="s">
        <v>15</v>
      </c>
      <c r="E356" s="69" t="s">
        <v>25</v>
      </c>
      <c r="F356" s="109">
        <v>6240250</v>
      </c>
      <c r="G356" s="41">
        <v>852</v>
      </c>
      <c r="H356" s="70">
        <v>17.3</v>
      </c>
    </row>
    <row r="357" spans="1:11" ht="15.75" x14ac:dyDescent="0.2">
      <c r="A357" s="57" t="s">
        <v>0</v>
      </c>
      <c r="B357" s="124" t="s">
        <v>223</v>
      </c>
      <c r="C357" s="63">
        <v>902</v>
      </c>
      <c r="D357" s="119" t="s">
        <v>48</v>
      </c>
      <c r="E357" s="119" t="s">
        <v>0</v>
      </c>
      <c r="F357" s="119" t="s">
        <v>0</v>
      </c>
      <c r="G357" s="88" t="s">
        <v>0</v>
      </c>
      <c r="H357" s="126">
        <f>H358+H399+H400</f>
        <v>114584.7</v>
      </c>
      <c r="I357" s="126">
        <f>I358+I399+I400</f>
        <v>59228.3</v>
      </c>
      <c r="J357" s="121">
        <f t="shared" ref="J357:J358" si="14">SUM(I357-H357)</f>
        <v>-55356.399999999994</v>
      </c>
      <c r="K357" s="122">
        <f t="shared" ref="K357:K358" si="15">SUM(I357/H357*100)</f>
        <v>51.689536212077179</v>
      </c>
    </row>
    <row r="358" spans="1:11" ht="15.75" x14ac:dyDescent="0.2">
      <c r="A358" s="7" t="s">
        <v>0</v>
      </c>
      <c r="B358" s="11" t="s">
        <v>49</v>
      </c>
      <c r="C358" s="58">
        <v>902</v>
      </c>
      <c r="D358" s="24" t="s">
        <v>48</v>
      </c>
      <c r="E358" s="24" t="s">
        <v>26</v>
      </c>
      <c r="F358" s="24" t="s">
        <v>0</v>
      </c>
      <c r="G358" s="87" t="s">
        <v>0</v>
      </c>
      <c r="H358" s="42">
        <v>89754.2</v>
      </c>
      <c r="I358" s="84">
        <v>47270.1</v>
      </c>
      <c r="J358" s="84">
        <f t="shared" si="14"/>
        <v>-42484.1</v>
      </c>
      <c r="K358" s="85">
        <f t="shared" si="15"/>
        <v>52.666170496756692</v>
      </c>
    </row>
    <row r="359" spans="1:11" customFormat="1" ht="31.5" hidden="1" x14ac:dyDescent="0.2">
      <c r="A359" s="34" t="s">
        <v>0</v>
      </c>
      <c r="B359" s="81" t="s">
        <v>91</v>
      </c>
      <c r="C359" s="13">
        <v>902</v>
      </c>
      <c r="D359" s="44" t="s">
        <v>48</v>
      </c>
      <c r="E359" s="44" t="s">
        <v>26</v>
      </c>
      <c r="F359" s="44">
        <v>6300000</v>
      </c>
      <c r="G359" s="32" t="s">
        <v>0</v>
      </c>
      <c r="H359" s="45">
        <f>H360+H370+H377</f>
        <v>25899.4</v>
      </c>
    </row>
    <row r="360" spans="1:11" customFormat="1" ht="31.5" hidden="1" x14ac:dyDescent="0.2">
      <c r="A360" s="36" t="s">
        <v>0</v>
      </c>
      <c r="B360" s="9" t="s">
        <v>96</v>
      </c>
      <c r="C360" s="37">
        <v>902</v>
      </c>
      <c r="D360" s="13" t="s">
        <v>48</v>
      </c>
      <c r="E360" s="13" t="s">
        <v>26</v>
      </c>
      <c r="F360" s="13">
        <v>6310000</v>
      </c>
      <c r="G360" s="32" t="s">
        <v>0</v>
      </c>
      <c r="H360" s="33">
        <f>H361+H364+H367</f>
        <v>18400.5</v>
      </c>
    </row>
    <row r="361" spans="1:11" customFormat="1" ht="31.5" hidden="1" x14ac:dyDescent="0.2">
      <c r="A361" s="3" t="s">
        <v>0</v>
      </c>
      <c r="B361" s="5" t="s">
        <v>93</v>
      </c>
      <c r="C361" s="13">
        <v>902</v>
      </c>
      <c r="D361" s="13" t="s">
        <v>48</v>
      </c>
      <c r="E361" s="13" t="s">
        <v>26</v>
      </c>
      <c r="F361" s="13">
        <v>6310100</v>
      </c>
      <c r="G361" s="32" t="s">
        <v>0</v>
      </c>
      <c r="H361" s="33">
        <f>H362</f>
        <v>236.6</v>
      </c>
    </row>
    <row r="362" spans="1:11" customFormat="1" ht="31.5" hidden="1" x14ac:dyDescent="0.2">
      <c r="A362" s="3" t="s">
        <v>0</v>
      </c>
      <c r="B362" s="5" t="s">
        <v>16</v>
      </c>
      <c r="C362" s="13">
        <v>902</v>
      </c>
      <c r="D362" s="13" t="s">
        <v>48</v>
      </c>
      <c r="E362" s="13" t="s">
        <v>26</v>
      </c>
      <c r="F362" s="13">
        <v>6310100</v>
      </c>
      <c r="G362" s="32" t="s">
        <v>17</v>
      </c>
      <c r="H362" s="33">
        <f>H363</f>
        <v>236.6</v>
      </c>
    </row>
    <row r="363" spans="1:11" customFormat="1" ht="15.75" hidden="1" x14ac:dyDescent="0.2">
      <c r="A363" s="34" t="s">
        <v>0</v>
      </c>
      <c r="B363" s="5" t="s">
        <v>18</v>
      </c>
      <c r="C363" s="13">
        <v>902</v>
      </c>
      <c r="D363" s="13" t="s">
        <v>48</v>
      </c>
      <c r="E363" s="13" t="s">
        <v>26</v>
      </c>
      <c r="F363" s="13">
        <v>6310100</v>
      </c>
      <c r="G363" s="32" t="s">
        <v>19</v>
      </c>
      <c r="H363" s="33">
        <v>236.6</v>
      </c>
    </row>
    <row r="364" spans="1:11" customFormat="1" ht="47.25" hidden="1" x14ac:dyDescent="0.2">
      <c r="A364" s="34" t="s">
        <v>0</v>
      </c>
      <c r="B364" s="29" t="s">
        <v>94</v>
      </c>
      <c r="C364" s="13">
        <v>902</v>
      </c>
      <c r="D364" s="13" t="s">
        <v>48</v>
      </c>
      <c r="E364" s="13" t="s">
        <v>26</v>
      </c>
      <c r="F364" s="13">
        <v>6310200</v>
      </c>
      <c r="G364" s="32" t="s">
        <v>0</v>
      </c>
      <c r="H364" s="33">
        <f>H365</f>
        <v>89</v>
      </c>
    </row>
    <row r="365" spans="1:11" customFormat="1" ht="31.5" hidden="1" x14ac:dyDescent="0.2">
      <c r="A365" s="3" t="s">
        <v>0</v>
      </c>
      <c r="B365" s="5" t="s">
        <v>16</v>
      </c>
      <c r="C365" s="13">
        <v>902</v>
      </c>
      <c r="D365" s="13" t="s">
        <v>48</v>
      </c>
      <c r="E365" s="13" t="s">
        <v>26</v>
      </c>
      <c r="F365" s="13">
        <v>6310200</v>
      </c>
      <c r="G365" s="32" t="s">
        <v>17</v>
      </c>
      <c r="H365" s="33">
        <f>H366</f>
        <v>89</v>
      </c>
    </row>
    <row r="366" spans="1:11" customFormat="1" ht="15.75" hidden="1" x14ac:dyDescent="0.2">
      <c r="A366" s="3" t="s">
        <v>0</v>
      </c>
      <c r="B366" s="5" t="s">
        <v>18</v>
      </c>
      <c r="C366" s="13">
        <v>902</v>
      </c>
      <c r="D366" s="13" t="s">
        <v>48</v>
      </c>
      <c r="E366" s="13" t="s">
        <v>26</v>
      </c>
      <c r="F366" s="13">
        <v>6310200</v>
      </c>
      <c r="G366" s="32" t="s">
        <v>19</v>
      </c>
      <c r="H366" s="33">
        <v>89</v>
      </c>
    </row>
    <row r="367" spans="1:11" customFormat="1" ht="31.5" hidden="1" x14ac:dyDescent="0.2">
      <c r="A367" s="3" t="s">
        <v>0</v>
      </c>
      <c r="B367" s="5" t="s">
        <v>95</v>
      </c>
      <c r="C367" s="13">
        <v>902</v>
      </c>
      <c r="D367" s="13" t="s">
        <v>48</v>
      </c>
      <c r="E367" s="13" t="s">
        <v>26</v>
      </c>
      <c r="F367" s="13">
        <v>6310360</v>
      </c>
      <c r="G367" s="32" t="s">
        <v>0</v>
      </c>
      <c r="H367" s="33">
        <f>H368</f>
        <v>18074.900000000001</v>
      </c>
    </row>
    <row r="368" spans="1:11" customFormat="1" ht="31.5" hidden="1" x14ac:dyDescent="0.2">
      <c r="A368" s="3" t="s">
        <v>0</v>
      </c>
      <c r="B368" s="5" t="s">
        <v>16</v>
      </c>
      <c r="C368" s="13">
        <v>902</v>
      </c>
      <c r="D368" s="13" t="s">
        <v>48</v>
      </c>
      <c r="E368" s="13" t="s">
        <v>26</v>
      </c>
      <c r="F368" s="13">
        <v>6310360</v>
      </c>
      <c r="G368" s="32" t="s">
        <v>17</v>
      </c>
      <c r="H368" s="33">
        <f>H369</f>
        <v>18074.900000000001</v>
      </c>
    </row>
    <row r="369" spans="1:8" customFormat="1" ht="47.25" hidden="1" x14ac:dyDescent="0.2">
      <c r="A369" s="3" t="s">
        <v>0</v>
      </c>
      <c r="B369" s="5" t="s">
        <v>22</v>
      </c>
      <c r="C369" s="13">
        <v>902</v>
      </c>
      <c r="D369" s="13" t="s">
        <v>48</v>
      </c>
      <c r="E369" s="13" t="s">
        <v>26</v>
      </c>
      <c r="F369" s="13">
        <v>6310360</v>
      </c>
      <c r="G369" s="32" t="s">
        <v>23</v>
      </c>
      <c r="H369" s="33">
        <v>18074.900000000001</v>
      </c>
    </row>
    <row r="370" spans="1:8" customFormat="1" ht="15.75" hidden="1" x14ac:dyDescent="0.2">
      <c r="A370" s="3" t="s">
        <v>0</v>
      </c>
      <c r="B370" s="9" t="s">
        <v>97</v>
      </c>
      <c r="C370" s="37">
        <v>902</v>
      </c>
      <c r="D370" s="13" t="s">
        <v>48</v>
      </c>
      <c r="E370" s="13" t="s">
        <v>26</v>
      </c>
      <c r="F370" s="13">
        <v>6320000</v>
      </c>
      <c r="G370" s="32" t="s">
        <v>0</v>
      </c>
      <c r="H370" s="33">
        <f>H371+H374</f>
        <v>758.9</v>
      </c>
    </row>
    <row r="371" spans="1:8" customFormat="1" ht="31.5" hidden="1" x14ac:dyDescent="0.2">
      <c r="A371" s="3" t="s">
        <v>0</v>
      </c>
      <c r="B371" s="5" t="s">
        <v>93</v>
      </c>
      <c r="C371" s="13">
        <v>902</v>
      </c>
      <c r="D371" s="13" t="s">
        <v>48</v>
      </c>
      <c r="E371" s="13" t="s">
        <v>26</v>
      </c>
      <c r="F371" s="13">
        <v>6320100</v>
      </c>
      <c r="G371" s="32" t="s">
        <v>0</v>
      </c>
      <c r="H371" s="33">
        <f>H372</f>
        <v>43.4</v>
      </c>
    </row>
    <row r="372" spans="1:8" customFormat="1" ht="31.5" hidden="1" x14ac:dyDescent="0.2">
      <c r="A372" s="34" t="s">
        <v>0</v>
      </c>
      <c r="B372" s="5" t="s">
        <v>16</v>
      </c>
      <c r="C372" s="13">
        <v>902</v>
      </c>
      <c r="D372" s="13" t="s">
        <v>48</v>
      </c>
      <c r="E372" s="13" t="s">
        <v>26</v>
      </c>
      <c r="F372" s="13">
        <v>6320100</v>
      </c>
      <c r="G372" s="32" t="s">
        <v>17</v>
      </c>
      <c r="H372" s="33">
        <f>H373</f>
        <v>43.4</v>
      </c>
    </row>
    <row r="373" spans="1:8" customFormat="1" ht="15.75" hidden="1" x14ac:dyDescent="0.2">
      <c r="A373" s="3" t="s">
        <v>0</v>
      </c>
      <c r="B373" s="5" t="s">
        <v>18</v>
      </c>
      <c r="C373" s="13">
        <v>902</v>
      </c>
      <c r="D373" s="13" t="s">
        <v>48</v>
      </c>
      <c r="E373" s="13" t="s">
        <v>26</v>
      </c>
      <c r="F373" s="13">
        <v>6320100</v>
      </c>
      <c r="G373" s="32" t="s">
        <v>19</v>
      </c>
      <c r="H373" s="33">
        <v>43.4</v>
      </c>
    </row>
    <row r="374" spans="1:8" customFormat="1" ht="31.5" hidden="1" x14ac:dyDescent="0.2">
      <c r="A374" s="3" t="s">
        <v>0</v>
      </c>
      <c r="B374" s="5" t="s">
        <v>95</v>
      </c>
      <c r="C374" s="13">
        <v>902</v>
      </c>
      <c r="D374" s="13" t="s">
        <v>48</v>
      </c>
      <c r="E374" s="13" t="s">
        <v>26</v>
      </c>
      <c r="F374" s="13">
        <v>6320360</v>
      </c>
      <c r="G374" s="32" t="s">
        <v>0</v>
      </c>
      <c r="H374" s="33">
        <f>H375</f>
        <v>715.5</v>
      </c>
    </row>
    <row r="375" spans="1:8" customFormat="1" ht="31.5" hidden="1" x14ac:dyDescent="0.2">
      <c r="A375" s="3" t="s">
        <v>0</v>
      </c>
      <c r="B375" s="5" t="s">
        <v>16</v>
      </c>
      <c r="C375" s="13">
        <v>902</v>
      </c>
      <c r="D375" s="13" t="s">
        <v>48</v>
      </c>
      <c r="E375" s="13" t="s">
        <v>26</v>
      </c>
      <c r="F375" s="13">
        <v>6320360</v>
      </c>
      <c r="G375" s="32" t="s">
        <v>17</v>
      </c>
      <c r="H375" s="33">
        <f>H376</f>
        <v>715.5</v>
      </c>
    </row>
    <row r="376" spans="1:8" customFormat="1" ht="47.25" hidden="1" x14ac:dyDescent="0.2">
      <c r="A376" s="34" t="s">
        <v>0</v>
      </c>
      <c r="B376" s="5" t="s">
        <v>22</v>
      </c>
      <c r="C376" s="13">
        <v>902</v>
      </c>
      <c r="D376" s="13" t="s">
        <v>48</v>
      </c>
      <c r="E376" s="13" t="s">
        <v>26</v>
      </c>
      <c r="F376" s="13">
        <v>6320360</v>
      </c>
      <c r="G376" s="32" t="s">
        <v>23</v>
      </c>
      <c r="H376" s="33">
        <v>715.5</v>
      </c>
    </row>
    <row r="377" spans="1:8" customFormat="1" ht="15.75" hidden="1" x14ac:dyDescent="0.2">
      <c r="A377" s="3" t="s">
        <v>0</v>
      </c>
      <c r="B377" s="9" t="s">
        <v>98</v>
      </c>
      <c r="C377" s="43">
        <v>902</v>
      </c>
      <c r="D377" s="13" t="s">
        <v>48</v>
      </c>
      <c r="E377" s="13" t="s">
        <v>26</v>
      </c>
      <c r="F377" s="13">
        <v>6330000</v>
      </c>
      <c r="G377" s="32" t="s">
        <v>0</v>
      </c>
      <c r="H377" s="33">
        <f>H378+H387</f>
        <v>6740</v>
      </c>
    </row>
    <row r="378" spans="1:8" customFormat="1" ht="17.25" hidden="1" customHeight="1" x14ac:dyDescent="0.2">
      <c r="A378" s="7"/>
      <c r="B378" s="11" t="s">
        <v>99</v>
      </c>
      <c r="C378" s="13">
        <v>902</v>
      </c>
      <c r="D378" s="13" t="s">
        <v>48</v>
      </c>
      <c r="E378" s="13" t="s">
        <v>26</v>
      </c>
      <c r="F378" s="13">
        <v>6330200</v>
      </c>
      <c r="G378" s="32"/>
      <c r="H378" s="33">
        <f>H379</f>
        <v>196.4</v>
      </c>
    </row>
    <row r="379" spans="1:8" customFormat="1" ht="31.5" hidden="1" x14ac:dyDescent="0.2">
      <c r="A379" s="7"/>
      <c r="B379" s="5" t="s">
        <v>16</v>
      </c>
      <c r="C379" s="13">
        <v>902</v>
      </c>
      <c r="D379" s="13" t="s">
        <v>48</v>
      </c>
      <c r="E379" s="13" t="s">
        <v>26</v>
      </c>
      <c r="F379" s="13">
        <v>6330200</v>
      </c>
      <c r="G379" s="32" t="s">
        <v>17</v>
      </c>
      <c r="H379" s="33">
        <f>H380</f>
        <v>196.4</v>
      </c>
    </row>
    <row r="380" spans="1:8" customFormat="1" ht="15.75" hidden="1" x14ac:dyDescent="0.2">
      <c r="A380" s="7"/>
      <c r="B380" s="8" t="s">
        <v>18</v>
      </c>
      <c r="C380" s="13">
        <v>902</v>
      </c>
      <c r="D380" s="13" t="s">
        <v>48</v>
      </c>
      <c r="E380" s="13" t="s">
        <v>26</v>
      </c>
      <c r="F380" s="13">
        <v>6330200</v>
      </c>
      <c r="G380" s="32" t="s">
        <v>19</v>
      </c>
      <c r="H380" s="33">
        <f>H383+H384</f>
        <v>196.4</v>
      </c>
    </row>
    <row r="381" spans="1:8" customFormat="1" ht="47.25" hidden="1" x14ac:dyDescent="0.2">
      <c r="A381" s="7"/>
      <c r="B381" s="11" t="s">
        <v>198</v>
      </c>
      <c r="C381" s="37">
        <v>902</v>
      </c>
      <c r="D381" s="13" t="s">
        <v>48</v>
      </c>
      <c r="E381" s="13" t="s">
        <v>26</v>
      </c>
      <c r="F381" s="13">
        <v>6330202</v>
      </c>
      <c r="G381" s="32"/>
      <c r="H381" s="33">
        <f>H382</f>
        <v>99</v>
      </c>
    </row>
    <row r="382" spans="1:8" customFormat="1" ht="31.5" hidden="1" x14ac:dyDescent="0.2">
      <c r="A382" s="7"/>
      <c r="B382" s="6" t="s">
        <v>16</v>
      </c>
      <c r="C382" s="13">
        <v>902</v>
      </c>
      <c r="D382" s="13" t="s">
        <v>48</v>
      </c>
      <c r="E382" s="13" t="s">
        <v>26</v>
      </c>
      <c r="F382" s="13">
        <v>6330202</v>
      </c>
      <c r="G382" s="32" t="s">
        <v>17</v>
      </c>
      <c r="H382" s="33">
        <f>H383</f>
        <v>99</v>
      </c>
    </row>
    <row r="383" spans="1:8" customFormat="1" ht="15.75" hidden="1" x14ac:dyDescent="0.2">
      <c r="A383" s="7"/>
      <c r="B383" s="8" t="s">
        <v>18</v>
      </c>
      <c r="C383" s="13">
        <v>902</v>
      </c>
      <c r="D383" s="13" t="s">
        <v>48</v>
      </c>
      <c r="E383" s="13" t="s">
        <v>26</v>
      </c>
      <c r="F383" s="13">
        <v>6330202</v>
      </c>
      <c r="G383" s="32" t="s">
        <v>19</v>
      </c>
      <c r="H383" s="33">
        <v>99</v>
      </c>
    </row>
    <row r="384" spans="1:8" customFormat="1" ht="31.5" hidden="1" x14ac:dyDescent="0.2">
      <c r="A384" s="34"/>
      <c r="B384" s="29" t="s">
        <v>93</v>
      </c>
      <c r="C384" s="37">
        <v>902</v>
      </c>
      <c r="D384" s="13" t="s">
        <v>48</v>
      </c>
      <c r="E384" s="13" t="s">
        <v>26</v>
      </c>
      <c r="F384" s="13">
        <v>6330204</v>
      </c>
      <c r="G384" s="32" t="s">
        <v>0</v>
      </c>
      <c r="H384" s="33">
        <f>H385</f>
        <v>97.4</v>
      </c>
    </row>
    <row r="385" spans="1:11" customFormat="1" ht="31.5" hidden="1" x14ac:dyDescent="0.2">
      <c r="A385" s="34"/>
      <c r="B385" s="5" t="s">
        <v>16</v>
      </c>
      <c r="C385" s="13">
        <v>902</v>
      </c>
      <c r="D385" s="13" t="s">
        <v>48</v>
      </c>
      <c r="E385" s="13" t="s">
        <v>26</v>
      </c>
      <c r="F385" s="13">
        <v>6330204</v>
      </c>
      <c r="G385" s="32" t="s">
        <v>17</v>
      </c>
      <c r="H385" s="33">
        <f>H386</f>
        <v>97.4</v>
      </c>
    </row>
    <row r="386" spans="1:11" customFormat="1" ht="15.75" hidden="1" x14ac:dyDescent="0.2">
      <c r="A386" s="34"/>
      <c r="B386" s="5" t="s">
        <v>18</v>
      </c>
      <c r="C386" s="13">
        <v>902</v>
      </c>
      <c r="D386" s="13" t="s">
        <v>48</v>
      </c>
      <c r="E386" s="13" t="s">
        <v>26</v>
      </c>
      <c r="F386" s="13">
        <v>6330204</v>
      </c>
      <c r="G386" s="32" t="s">
        <v>19</v>
      </c>
      <c r="H386" s="33">
        <v>97.4</v>
      </c>
    </row>
    <row r="387" spans="1:11" customFormat="1" ht="31.5" hidden="1" x14ac:dyDescent="0.2">
      <c r="A387" s="34" t="s">
        <v>0</v>
      </c>
      <c r="B387" s="5" t="s">
        <v>95</v>
      </c>
      <c r="C387" s="13">
        <v>902</v>
      </c>
      <c r="D387" s="13" t="s">
        <v>48</v>
      </c>
      <c r="E387" s="13" t="s">
        <v>26</v>
      </c>
      <c r="F387" s="13">
        <v>6330360</v>
      </c>
      <c r="G387" s="32" t="s">
        <v>0</v>
      </c>
      <c r="H387" s="33">
        <f>H388</f>
        <v>6543.6</v>
      </c>
    </row>
    <row r="388" spans="1:11" customFormat="1" ht="31.5" hidden="1" x14ac:dyDescent="0.2">
      <c r="A388" s="3" t="s">
        <v>0</v>
      </c>
      <c r="B388" s="5" t="s">
        <v>16</v>
      </c>
      <c r="C388" s="13">
        <v>902</v>
      </c>
      <c r="D388" s="13" t="s">
        <v>48</v>
      </c>
      <c r="E388" s="13" t="s">
        <v>26</v>
      </c>
      <c r="F388" s="13">
        <v>6330360</v>
      </c>
      <c r="G388" s="32" t="s">
        <v>17</v>
      </c>
      <c r="H388" s="33">
        <f>H389</f>
        <v>6543.6</v>
      </c>
    </row>
    <row r="389" spans="1:11" customFormat="1" ht="47.25" hidden="1" x14ac:dyDescent="0.2">
      <c r="A389" s="3" t="s">
        <v>0</v>
      </c>
      <c r="B389" s="8" t="s">
        <v>22</v>
      </c>
      <c r="C389" s="13">
        <v>902</v>
      </c>
      <c r="D389" s="38" t="s">
        <v>48</v>
      </c>
      <c r="E389" s="38" t="s">
        <v>26</v>
      </c>
      <c r="F389" s="38">
        <v>6330360</v>
      </c>
      <c r="G389" s="32" t="s">
        <v>23</v>
      </c>
      <c r="H389" s="40">
        <v>6543.6</v>
      </c>
    </row>
    <row r="390" spans="1:11" customFormat="1" ht="0.75" hidden="1" customHeight="1" x14ac:dyDescent="0.2">
      <c r="A390" s="7" t="s">
        <v>0</v>
      </c>
      <c r="B390" s="11" t="s">
        <v>51</v>
      </c>
      <c r="C390" s="58">
        <v>902</v>
      </c>
      <c r="D390" s="24" t="s">
        <v>48</v>
      </c>
      <c r="E390" s="24" t="s">
        <v>37</v>
      </c>
      <c r="F390" s="24" t="s">
        <v>0</v>
      </c>
      <c r="G390" s="87" t="s">
        <v>0</v>
      </c>
      <c r="H390" s="42"/>
      <c r="I390" s="83"/>
      <c r="J390" s="84"/>
      <c r="K390" s="85"/>
    </row>
    <row r="391" spans="1:11" customFormat="1" ht="36.75" hidden="1" customHeight="1" x14ac:dyDescent="0.2">
      <c r="A391" s="35"/>
      <c r="B391" s="81" t="s">
        <v>91</v>
      </c>
      <c r="C391" s="13">
        <v>902</v>
      </c>
      <c r="D391" s="44" t="s">
        <v>48</v>
      </c>
      <c r="E391" s="44" t="s">
        <v>37</v>
      </c>
      <c r="F391" s="44">
        <v>6300000</v>
      </c>
      <c r="G391" s="32" t="s">
        <v>0</v>
      </c>
      <c r="H391" s="45">
        <f>H392</f>
        <v>983.2</v>
      </c>
    </row>
    <row r="392" spans="1:11" customFormat="1" ht="15.75" hidden="1" x14ac:dyDescent="0.2">
      <c r="A392" s="34" t="s">
        <v>0</v>
      </c>
      <c r="B392" s="9" t="s">
        <v>101</v>
      </c>
      <c r="C392" s="37">
        <v>902</v>
      </c>
      <c r="D392" s="13" t="s">
        <v>48</v>
      </c>
      <c r="E392" s="13" t="s">
        <v>37</v>
      </c>
      <c r="F392" s="13">
        <v>6340000</v>
      </c>
      <c r="G392" s="32" t="s">
        <v>0</v>
      </c>
      <c r="H392" s="33">
        <f>H393+H396</f>
        <v>983.2</v>
      </c>
    </row>
    <row r="393" spans="1:11" customFormat="1" ht="31.5" hidden="1" x14ac:dyDescent="0.2">
      <c r="A393" s="34" t="s">
        <v>0</v>
      </c>
      <c r="B393" s="5" t="s">
        <v>93</v>
      </c>
      <c r="C393" s="13">
        <v>902</v>
      </c>
      <c r="D393" s="13" t="s">
        <v>48</v>
      </c>
      <c r="E393" s="13" t="s">
        <v>37</v>
      </c>
      <c r="F393" s="13">
        <v>6340100</v>
      </c>
      <c r="G393" s="32" t="s">
        <v>0</v>
      </c>
      <c r="H393" s="33">
        <f>H394</f>
        <v>50.5</v>
      </c>
    </row>
    <row r="394" spans="1:11" customFormat="1" ht="31.5" hidden="1" x14ac:dyDescent="0.2">
      <c r="A394" s="3" t="s">
        <v>0</v>
      </c>
      <c r="B394" s="5" t="s">
        <v>16</v>
      </c>
      <c r="C394" s="13">
        <v>902</v>
      </c>
      <c r="D394" s="13" t="s">
        <v>48</v>
      </c>
      <c r="E394" s="13" t="s">
        <v>37</v>
      </c>
      <c r="F394" s="13">
        <v>6340100</v>
      </c>
      <c r="G394" s="32" t="s">
        <v>17</v>
      </c>
      <c r="H394" s="33">
        <f>H395</f>
        <v>50.5</v>
      </c>
    </row>
    <row r="395" spans="1:11" customFormat="1" ht="15.75" hidden="1" x14ac:dyDescent="0.2">
      <c r="A395" s="34" t="s">
        <v>0</v>
      </c>
      <c r="B395" s="5" t="s">
        <v>18</v>
      </c>
      <c r="C395" s="13">
        <v>902</v>
      </c>
      <c r="D395" s="13" t="s">
        <v>48</v>
      </c>
      <c r="E395" s="13" t="s">
        <v>37</v>
      </c>
      <c r="F395" s="13">
        <v>6340100</v>
      </c>
      <c r="G395" s="32" t="s">
        <v>19</v>
      </c>
      <c r="H395" s="33">
        <v>50.5</v>
      </c>
    </row>
    <row r="396" spans="1:11" customFormat="1" ht="31.5" hidden="1" x14ac:dyDescent="0.2">
      <c r="A396" s="34"/>
      <c r="B396" s="5" t="s">
        <v>95</v>
      </c>
      <c r="C396" s="13">
        <v>902</v>
      </c>
      <c r="D396" s="13" t="s">
        <v>48</v>
      </c>
      <c r="E396" s="13" t="s">
        <v>37</v>
      </c>
      <c r="F396" s="13">
        <v>6340360</v>
      </c>
      <c r="G396" s="32" t="s">
        <v>0</v>
      </c>
      <c r="H396" s="33">
        <f>H397</f>
        <v>932.7</v>
      </c>
    </row>
    <row r="397" spans="1:11" customFormat="1" ht="31.5" hidden="1" x14ac:dyDescent="0.2">
      <c r="A397" s="34"/>
      <c r="B397" s="5" t="s">
        <v>16</v>
      </c>
      <c r="C397" s="13">
        <v>902</v>
      </c>
      <c r="D397" s="13" t="s">
        <v>48</v>
      </c>
      <c r="E397" s="13" t="s">
        <v>37</v>
      </c>
      <c r="F397" s="13">
        <v>6340360</v>
      </c>
      <c r="G397" s="32" t="s">
        <v>17</v>
      </c>
      <c r="H397" s="33">
        <f>H398</f>
        <v>932.7</v>
      </c>
    </row>
    <row r="398" spans="1:11" customFormat="1" ht="47.25" hidden="1" x14ac:dyDescent="0.2">
      <c r="A398" s="34" t="s">
        <v>0</v>
      </c>
      <c r="B398" s="8" t="s">
        <v>22</v>
      </c>
      <c r="C398" s="13">
        <v>902</v>
      </c>
      <c r="D398" s="38" t="s">
        <v>48</v>
      </c>
      <c r="E398" s="38" t="s">
        <v>37</v>
      </c>
      <c r="F398" s="38">
        <v>6340360</v>
      </c>
      <c r="G398" s="32" t="s">
        <v>23</v>
      </c>
      <c r="H398" s="40">
        <v>932.7</v>
      </c>
    </row>
    <row r="399" spans="1:11" s="156" customFormat="1" ht="15.75" x14ac:dyDescent="0.2">
      <c r="A399" s="36"/>
      <c r="B399" s="159" t="s">
        <v>51</v>
      </c>
      <c r="C399" s="58"/>
      <c r="D399" s="24" t="s">
        <v>48</v>
      </c>
      <c r="E399" s="24" t="s">
        <v>37</v>
      </c>
      <c r="F399" s="102"/>
      <c r="G399" s="87"/>
      <c r="H399" s="158">
        <v>1921.5</v>
      </c>
      <c r="I399" s="48">
        <v>866.4</v>
      </c>
      <c r="J399" s="84">
        <f t="shared" ref="J399" si="16">SUM(I399-H399)</f>
        <v>-1055.0999999999999</v>
      </c>
      <c r="K399" s="85">
        <f t="shared" ref="K399" si="17">SUM(I399/H399*100)</f>
        <v>45.089773614363779</v>
      </c>
    </row>
    <row r="400" spans="1:11" ht="15.75" x14ac:dyDescent="0.2">
      <c r="A400" s="36" t="s">
        <v>0</v>
      </c>
      <c r="B400" s="11" t="s">
        <v>52</v>
      </c>
      <c r="C400" s="58">
        <v>902</v>
      </c>
      <c r="D400" s="24" t="s">
        <v>48</v>
      </c>
      <c r="E400" s="24" t="s">
        <v>9</v>
      </c>
      <c r="F400" s="24" t="s">
        <v>0</v>
      </c>
      <c r="G400" s="87" t="s">
        <v>0</v>
      </c>
      <c r="H400" s="42">
        <v>22909</v>
      </c>
      <c r="I400" s="84">
        <v>11091.8</v>
      </c>
      <c r="J400" s="84">
        <f>SUM(I400-H400)</f>
        <v>-11817.2</v>
      </c>
      <c r="K400" s="85">
        <f>SUM(I400/H400*100)</f>
        <v>48.416779431664409</v>
      </c>
    </row>
    <row r="401" spans="1:8" customFormat="1" ht="31.5" hidden="1" x14ac:dyDescent="0.2">
      <c r="A401" s="36" t="s">
        <v>0</v>
      </c>
      <c r="B401" s="74" t="s">
        <v>91</v>
      </c>
      <c r="C401" s="37">
        <v>902</v>
      </c>
      <c r="D401" s="44" t="s">
        <v>48</v>
      </c>
      <c r="E401" s="44" t="s">
        <v>9</v>
      </c>
      <c r="F401" s="44">
        <v>6300000</v>
      </c>
      <c r="G401" s="32" t="s">
        <v>0</v>
      </c>
      <c r="H401" s="45">
        <f>H402</f>
        <v>3084.4999999999995</v>
      </c>
    </row>
    <row r="402" spans="1:8" customFormat="1" ht="31.5" hidden="1" x14ac:dyDescent="0.2">
      <c r="A402" s="3" t="s">
        <v>0</v>
      </c>
      <c r="B402" s="29" t="s">
        <v>100</v>
      </c>
      <c r="C402" s="13">
        <v>902</v>
      </c>
      <c r="D402" s="13" t="s">
        <v>48</v>
      </c>
      <c r="E402" s="13" t="s">
        <v>9</v>
      </c>
      <c r="F402" s="13">
        <v>6360000</v>
      </c>
      <c r="G402" s="32" t="s">
        <v>0</v>
      </c>
      <c r="H402" s="33">
        <f>H403+H410</f>
        <v>3084.4999999999995</v>
      </c>
    </row>
    <row r="403" spans="1:8" customFormat="1" ht="15.75" hidden="1" x14ac:dyDescent="0.2">
      <c r="A403" s="3" t="s">
        <v>0</v>
      </c>
      <c r="B403" s="5" t="s">
        <v>102</v>
      </c>
      <c r="C403" s="13">
        <v>902</v>
      </c>
      <c r="D403" s="13" t="s">
        <v>48</v>
      </c>
      <c r="E403" s="13" t="s">
        <v>9</v>
      </c>
      <c r="F403" s="13">
        <v>6360140</v>
      </c>
      <c r="G403" s="32" t="s">
        <v>0</v>
      </c>
      <c r="H403" s="33">
        <f>H404+H406+H408</f>
        <v>909.1</v>
      </c>
    </row>
    <row r="404" spans="1:8" customFormat="1" ht="63" hidden="1" x14ac:dyDescent="0.2">
      <c r="A404" s="34" t="s">
        <v>0</v>
      </c>
      <c r="B404" s="5" t="s">
        <v>27</v>
      </c>
      <c r="C404" s="13">
        <v>902</v>
      </c>
      <c r="D404" s="13" t="s">
        <v>48</v>
      </c>
      <c r="E404" s="13" t="s">
        <v>9</v>
      </c>
      <c r="F404" s="13">
        <v>6360140</v>
      </c>
      <c r="G404" s="32" t="s">
        <v>28</v>
      </c>
      <c r="H404" s="33">
        <f>H405</f>
        <v>873.4</v>
      </c>
    </row>
    <row r="405" spans="1:8" customFormat="1" ht="31.5" hidden="1" x14ac:dyDescent="0.2">
      <c r="A405" s="34" t="s">
        <v>0</v>
      </c>
      <c r="B405" s="5" t="s">
        <v>42</v>
      </c>
      <c r="C405" s="13">
        <v>902</v>
      </c>
      <c r="D405" s="13" t="s">
        <v>48</v>
      </c>
      <c r="E405" s="13" t="s">
        <v>9</v>
      </c>
      <c r="F405" s="13">
        <v>6360140</v>
      </c>
      <c r="G405" s="32" t="s">
        <v>43</v>
      </c>
      <c r="H405" s="33">
        <v>873.4</v>
      </c>
    </row>
    <row r="406" spans="1:8" customFormat="1" ht="31.5" hidden="1" x14ac:dyDescent="0.2">
      <c r="A406" s="3" t="s">
        <v>0</v>
      </c>
      <c r="B406" s="5" t="s">
        <v>11</v>
      </c>
      <c r="C406" s="13">
        <v>902</v>
      </c>
      <c r="D406" s="13" t="s">
        <v>48</v>
      </c>
      <c r="E406" s="13" t="s">
        <v>9</v>
      </c>
      <c r="F406" s="13">
        <v>6360140</v>
      </c>
      <c r="G406" s="32" t="s">
        <v>12</v>
      </c>
      <c r="H406" s="33">
        <f>H407</f>
        <v>34.6</v>
      </c>
    </row>
    <row r="407" spans="1:8" customFormat="1" ht="31.5" hidden="1" x14ac:dyDescent="0.2">
      <c r="A407" s="34" t="s">
        <v>0</v>
      </c>
      <c r="B407" s="5" t="s">
        <v>13</v>
      </c>
      <c r="C407" s="13">
        <v>902</v>
      </c>
      <c r="D407" s="13" t="s">
        <v>48</v>
      </c>
      <c r="E407" s="13" t="s">
        <v>9</v>
      </c>
      <c r="F407" s="13">
        <v>6360140</v>
      </c>
      <c r="G407" s="32" t="s">
        <v>14</v>
      </c>
      <c r="H407" s="33">
        <v>34.6</v>
      </c>
    </row>
    <row r="408" spans="1:8" customFormat="1" ht="15.75" hidden="1" x14ac:dyDescent="0.2">
      <c r="A408" s="34" t="s">
        <v>0</v>
      </c>
      <c r="B408" s="5" t="s">
        <v>31</v>
      </c>
      <c r="C408" s="13">
        <v>902</v>
      </c>
      <c r="D408" s="13" t="s">
        <v>48</v>
      </c>
      <c r="E408" s="13" t="s">
        <v>9</v>
      </c>
      <c r="F408" s="13">
        <v>6360140</v>
      </c>
      <c r="G408" s="32" t="s">
        <v>32</v>
      </c>
      <c r="H408" s="33">
        <f>H409</f>
        <v>1.1000000000000001</v>
      </c>
    </row>
    <row r="409" spans="1:8" customFormat="1" ht="18.75" hidden="1" customHeight="1" x14ac:dyDescent="0.2">
      <c r="A409" s="34" t="s">
        <v>0</v>
      </c>
      <c r="B409" s="5" t="s">
        <v>35</v>
      </c>
      <c r="C409" s="13">
        <v>902</v>
      </c>
      <c r="D409" s="13" t="s">
        <v>48</v>
      </c>
      <c r="E409" s="13" t="s">
        <v>9</v>
      </c>
      <c r="F409" s="13">
        <v>6360140</v>
      </c>
      <c r="G409" s="32" t="s">
        <v>36</v>
      </c>
      <c r="H409" s="33">
        <v>1.1000000000000001</v>
      </c>
    </row>
    <row r="410" spans="1:8" customFormat="1" ht="31.5" hidden="1" x14ac:dyDescent="0.2">
      <c r="A410" s="34" t="s">
        <v>0</v>
      </c>
      <c r="B410" s="5" t="s">
        <v>103</v>
      </c>
      <c r="C410" s="13">
        <v>902</v>
      </c>
      <c r="D410" s="13" t="s">
        <v>48</v>
      </c>
      <c r="E410" s="13" t="s">
        <v>9</v>
      </c>
      <c r="F410" s="13">
        <v>6360250</v>
      </c>
      <c r="G410" s="32" t="s">
        <v>0</v>
      </c>
      <c r="H410" s="33">
        <f>H411+H413+H415</f>
        <v>2175.3999999999996</v>
      </c>
    </row>
    <row r="411" spans="1:8" customFormat="1" ht="63" hidden="1" x14ac:dyDescent="0.2">
      <c r="A411" s="34" t="s">
        <v>0</v>
      </c>
      <c r="B411" s="5" t="s">
        <v>27</v>
      </c>
      <c r="C411" s="13">
        <v>902</v>
      </c>
      <c r="D411" s="13" t="s">
        <v>48</v>
      </c>
      <c r="E411" s="13" t="s">
        <v>9</v>
      </c>
      <c r="F411" s="13">
        <v>6360250</v>
      </c>
      <c r="G411" s="32" t="s">
        <v>28</v>
      </c>
      <c r="H411" s="33">
        <f>H412</f>
        <v>1889.1</v>
      </c>
    </row>
    <row r="412" spans="1:8" customFormat="1" ht="31.5" hidden="1" x14ac:dyDescent="0.2">
      <c r="A412" s="3" t="s">
        <v>0</v>
      </c>
      <c r="B412" s="5" t="s">
        <v>29</v>
      </c>
      <c r="C412" s="13">
        <v>902</v>
      </c>
      <c r="D412" s="13" t="s">
        <v>48</v>
      </c>
      <c r="E412" s="13" t="s">
        <v>9</v>
      </c>
      <c r="F412" s="13">
        <v>6360250</v>
      </c>
      <c r="G412" s="32" t="s">
        <v>30</v>
      </c>
      <c r="H412" s="33">
        <v>1889.1</v>
      </c>
    </row>
    <row r="413" spans="1:8" customFormat="1" ht="31.5" hidden="1" x14ac:dyDescent="0.2">
      <c r="A413" s="34" t="s">
        <v>0</v>
      </c>
      <c r="B413" s="5" t="s">
        <v>11</v>
      </c>
      <c r="C413" s="13">
        <v>902</v>
      </c>
      <c r="D413" s="13" t="s">
        <v>48</v>
      </c>
      <c r="E413" s="13" t="s">
        <v>9</v>
      </c>
      <c r="F413" s="13">
        <v>6360250</v>
      </c>
      <c r="G413" s="32" t="s">
        <v>12</v>
      </c>
      <c r="H413" s="33">
        <f>H414</f>
        <v>283.7</v>
      </c>
    </row>
    <row r="414" spans="1:8" customFormat="1" ht="31.5" hidden="1" x14ac:dyDescent="0.2">
      <c r="A414" s="3" t="s">
        <v>0</v>
      </c>
      <c r="B414" s="5" t="s">
        <v>13</v>
      </c>
      <c r="C414" s="13">
        <v>902</v>
      </c>
      <c r="D414" s="13" t="s">
        <v>48</v>
      </c>
      <c r="E414" s="13" t="s">
        <v>9</v>
      </c>
      <c r="F414" s="13">
        <v>6360250</v>
      </c>
      <c r="G414" s="32" t="s">
        <v>14</v>
      </c>
      <c r="H414" s="33">
        <v>283.7</v>
      </c>
    </row>
    <row r="415" spans="1:8" customFormat="1" ht="15.75" hidden="1" x14ac:dyDescent="0.2">
      <c r="A415" s="3" t="s">
        <v>0</v>
      </c>
      <c r="B415" s="5" t="s">
        <v>31</v>
      </c>
      <c r="C415" s="13">
        <v>902</v>
      </c>
      <c r="D415" s="13" t="s">
        <v>48</v>
      </c>
      <c r="E415" s="13" t="s">
        <v>9</v>
      </c>
      <c r="F415" s="13">
        <v>6360250</v>
      </c>
      <c r="G415" s="32" t="s">
        <v>32</v>
      </c>
      <c r="H415" s="33">
        <f>H416+H417</f>
        <v>2.6</v>
      </c>
    </row>
    <row r="416" spans="1:8" customFormat="1" ht="15.75" hidden="1" x14ac:dyDescent="0.2">
      <c r="A416" s="34" t="s">
        <v>0</v>
      </c>
      <c r="B416" s="5" t="s">
        <v>33</v>
      </c>
      <c r="C416" s="13">
        <v>902</v>
      </c>
      <c r="D416" s="13" t="s">
        <v>48</v>
      </c>
      <c r="E416" s="13" t="s">
        <v>9</v>
      </c>
      <c r="F416" s="13">
        <v>6360250</v>
      </c>
      <c r="G416" s="32" t="s">
        <v>34</v>
      </c>
      <c r="H416" s="33">
        <v>0.6</v>
      </c>
    </row>
    <row r="417" spans="1:11" customFormat="1" ht="15.75" hidden="1" x14ac:dyDescent="0.2">
      <c r="A417" s="15" t="s">
        <v>0</v>
      </c>
      <c r="B417" s="8" t="s">
        <v>35</v>
      </c>
      <c r="C417" s="38">
        <v>902</v>
      </c>
      <c r="D417" s="38" t="s">
        <v>48</v>
      </c>
      <c r="E417" s="38" t="s">
        <v>9</v>
      </c>
      <c r="F417" s="38">
        <v>6360250</v>
      </c>
      <c r="G417" s="39" t="s">
        <v>36</v>
      </c>
      <c r="H417" s="40">
        <v>2</v>
      </c>
    </row>
    <row r="418" spans="1:11" ht="15.75" x14ac:dyDescent="0.2">
      <c r="A418" s="55"/>
      <c r="B418" s="124" t="s">
        <v>230</v>
      </c>
      <c r="C418" s="64"/>
      <c r="D418" s="119">
        <v>10</v>
      </c>
      <c r="E418" s="119"/>
      <c r="F418" s="119"/>
      <c r="G418" s="89"/>
      <c r="H418" s="126">
        <f>H419+H424+H430+H450+H420</f>
        <v>112144.2</v>
      </c>
      <c r="I418" s="126">
        <f>I419+I424+I430+I450+I420</f>
        <v>47549.29</v>
      </c>
      <c r="J418" s="121">
        <f t="shared" ref="J418:J419" si="18">SUM(I418-H418)</f>
        <v>-64594.909999999996</v>
      </c>
      <c r="K418" s="122">
        <f t="shared" ref="K418:K419" si="19">SUM(I418/H418*100)</f>
        <v>42.400133042992863</v>
      </c>
    </row>
    <row r="419" spans="1:11" ht="15.75" x14ac:dyDescent="0.2">
      <c r="A419" s="52"/>
      <c r="B419" s="11" t="s">
        <v>184</v>
      </c>
      <c r="C419" s="65">
        <v>908</v>
      </c>
      <c r="D419" s="23" t="s">
        <v>10</v>
      </c>
      <c r="E419" s="23" t="s">
        <v>26</v>
      </c>
      <c r="F419" s="24"/>
      <c r="G419" s="90"/>
      <c r="H419" s="42">
        <v>3025.1</v>
      </c>
      <c r="I419" s="84">
        <v>1550.6</v>
      </c>
      <c r="J419" s="84">
        <f t="shared" si="18"/>
        <v>-1474.5</v>
      </c>
      <c r="K419" s="85">
        <f t="shared" si="19"/>
        <v>51.257809659184815</v>
      </c>
    </row>
    <row r="420" spans="1:11" customFormat="1" ht="18.75" hidden="1" customHeight="1" x14ac:dyDescent="0.2">
      <c r="A420" s="16"/>
      <c r="B420" s="83" t="s">
        <v>246</v>
      </c>
      <c r="C420" s="24">
        <v>908</v>
      </c>
      <c r="D420" s="79" t="s">
        <v>10</v>
      </c>
      <c r="E420" s="140" t="s">
        <v>37</v>
      </c>
      <c r="F420" s="94">
        <v>6170000</v>
      </c>
      <c r="G420" s="41"/>
      <c r="H420" s="147">
        <v>0</v>
      </c>
      <c r="I420" s="148">
        <v>0</v>
      </c>
      <c r="J420" s="84">
        <f t="shared" ref="J420" si="20">SUM(I420-H420)</f>
        <v>0</v>
      </c>
      <c r="K420" s="85" t="e">
        <f t="shared" ref="K420" si="21">SUM(I420/H420*100)</f>
        <v>#DIV/0!</v>
      </c>
    </row>
    <row r="421" spans="1:11" customFormat="1" ht="22.5" hidden="1" customHeight="1" x14ac:dyDescent="0.2">
      <c r="A421" s="16"/>
      <c r="B421" s="11" t="s">
        <v>185</v>
      </c>
      <c r="C421" s="24">
        <v>908</v>
      </c>
      <c r="D421" s="23" t="s">
        <v>10</v>
      </c>
      <c r="E421" s="23" t="s">
        <v>26</v>
      </c>
      <c r="F421" s="24">
        <v>6170030</v>
      </c>
      <c r="G421" s="41"/>
      <c r="H421" s="42">
        <f>H422</f>
        <v>0</v>
      </c>
    </row>
    <row r="422" spans="1:11" customFormat="1" ht="23.25" hidden="1" customHeight="1" x14ac:dyDescent="0.2">
      <c r="A422" s="16"/>
      <c r="B422" s="11" t="s">
        <v>20</v>
      </c>
      <c r="C422" s="24">
        <v>908</v>
      </c>
      <c r="D422" s="23" t="s">
        <v>10</v>
      </c>
      <c r="E422" s="23" t="s">
        <v>26</v>
      </c>
      <c r="F422" s="24">
        <v>6170030</v>
      </c>
      <c r="G422" s="41">
        <v>300</v>
      </c>
      <c r="H422" s="42">
        <f>H423</f>
        <v>0</v>
      </c>
    </row>
    <row r="423" spans="1:11" customFormat="1" ht="18" hidden="1" customHeight="1" x14ac:dyDescent="0.2">
      <c r="A423" s="16"/>
      <c r="B423" s="68" t="s">
        <v>56</v>
      </c>
      <c r="C423" s="24">
        <v>908</v>
      </c>
      <c r="D423" s="69" t="s">
        <v>10</v>
      </c>
      <c r="E423" s="69" t="s">
        <v>26</v>
      </c>
      <c r="F423" s="109">
        <v>6170030</v>
      </c>
      <c r="G423" s="41">
        <v>321</v>
      </c>
      <c r="H423" s="70">
        <v>0</v>
      </c>
    </row>
    <row r="424" spans="1:11" ht="15.75" x14ac:dyDescent="0.2">
      <c r="A424" s="52"/>
      <c r="B424" s="11" t="s">
        <v>186</v>
      </c>
      <c r="C424" s="65">
        <v>908</v>
      </c>
      <c r="D424" s="23" t="s">
        <v>10</v>
      </c>
      <c r="E424" s="23" t="s">
        <v>38</v>
      </c>
      <c r="F424" s="24"/>
      <c r="G424" s="90"/>
      <c r="H424" s="42">
        <v>3328.9</v>
      </c>
      <c r="I424" s="84">
        <v>2937</v>
      </c>
      <c r="J424" s="84">
        <f>SUM(I424-H424)</f>
        <v>-391.90000000000009</v>
      </c>
      <c r="K424" s="85">
        <f>SUM(I424/H424*100)</f>
        <v>88.227342365345905</v>
      </c>
    </row>
    <row r="425" spans="1:11" customFormat="1" ht="110.25" hidden="1" x14ac:dyDescent="0.2">
      <c r="A425" s="16"/>
      <c r="B425" s="78" t="s">
        <v>167</v>
      </c>
      <c r="C425" s="24">
        <v>908</v>
      </c>
      <c r="D425" s="79" t="s">
        <v>10</v>
      </c>
      <c r="E425" s="79" t="s">
        <v>38</v>
      </c>
      <c r="F425" s="94" t="s">
        <v>168</v>
      </c>
      <c r="G425" s="41"/>
      <c r="H425" s="80">
        <f>H426</f>
        <v>405</v>
      </c>
    </row>
    <row r="426" spans="1:11" customFormat="1" ht="18.75" hidden="1" customHeight="1" x14ac:dyDescent="0.2">
      <c r="A426" s="16"/>
      <c r="B426" s="11" t="s">
        <v>160</v>
      </c>
      <c r="C426" s="24">
        <v>908</v>
      </c>
      <c r="D426" s="23" t="s">
        <v>10</v>
      </c>
      <c r="E426" s="23" t="s">
        <v>38</v>
      </c>
      <c r="F426" s="24" t="s">
        <v>178</v>
      </c>
      <c r="G426" s="41"/>
      <c r="H426" s="42">
        <f>H427</f>
        <v>405</v>
      </c>
    </row>
    <row r="427" spans="1:11" customFormat="1" ht="110.25" hidden="1" x14ac:dyDescent="0.2">
      <c r="A427" s="16"/>
      <c r="B427" s="11" t="s">
        <v>179</v>
      </c>
      <c r="C427" s="24">
        <v>908</v>
      </c>
      <c r="D427" s="23" t="s">
        <v>10</v>
      </c>
      <c r="E427" s="23" t="s">
        <v>38</v>
      </c>
      <c r="F427" s="24" t="s">
        <v>180</v>
      </c>
      <c r="G427" s="41"/>
      <c r="H427" s="42">
        <f>H428</f>
        <v>405</v>
      </c>
    </row>
    <row r="428" spans="1:11" customFormat="1" ht="110.25" hidden="1" x14ac:dyDescent="0.2">
      <c r="A428" s="16"/>
      <c r="B428" s="25" t="s">
        <v>20</v>
      </c>
      <c r="C428" s="26">
        <v>908</v>
      </c>
      <c r="D428" s="27" t="s">
        <v>10</v>
      </c>
      <c r="E428" s="27" t="s">
        <v>38</v>
      </c>
      <c r="F428" s="26" t="s">
        <v>180</v>
      </c>
      <c r="G428" s="28">
        <v>300</v>
      </c>
      <c r="H428" s="30">
        <f>H429</f>
        <v>405</v>
      </c>
    </row>
    <row r="429" spans="1:11" customFormat="1" ht="110.25" hidden="1" x14ac:dyDescent="0.2">
      <c r="A429" s="16"/>
      <c r="B429" s="72" t="s">
        <v>187</v>
      </c>
      <c r="C429" s="26">
        <v>908</v>
      </c>
      <c r="D429" s="73" t="s">
        <v>10</v>
      </c>
      <c r="E429" s="73" t="s">
        <v>38</v>
      </c>
      <c r="F429" s="114" t="s">
        <v>180</v>
      </c>
      <c r="G429" s="28">
        <v>322</v>
      </c>
      <c r="H429" s="71">
        <v>405</v>
      </c>
    </row>
    <row r="430" spans="1:11" ht="15.75" x14ac:dyDescent="0.2">
      <c r="A430" s="7" t="s">
        <v>0</v>
      </c>
      <c r="B430" s="11" t="s">
        <v>59</v>
      </c>
      <c r="C430" s="58">
        <v>905</v>
      </c>
      <c r="D430" s="24" t="s">
        <v>10</v>
      </c>
      <c r="E430" s="24" t="s">
        <v>9</v>
      </c>
      <c r="F430" s="24" t="s">
        <v>0</v>
      </c>
      <c r="G430" s="87" t="s">
        <v>0</v>
      </c>
      <c r="H430" s="42">
        <v>105148.7</v>
      </c>
      <c r="I430" s="84">
        <v>42821.89</v>
      </c>
      <c r="J430" s="84">
        <f>SUM(I430-H430)</f>
        <v>-62326.81</v>
      </c>
      <c r="K430" s="85">
        <f>SUM(I430/H430*100)</f>
        <v>40.725077913469207</v>
      </c>
    </row>
    <row r="431" spans="1:11" customFormat="1" ht="31.5" hidden="1" x14ac:dyDescent="0.2">
      <c r="A431" s="3"/>
      <c r="B431" s="6" t="s">
        <v>224</v>
      </c>
      <c r="C431" s="37">
        <v>905</v>
      </c>
      <c r="D431" s="44">
        <v>10</v>
      </c>
      <c r="E431" s="44" t="s">
        <v>9</v>
      </c>
      <c r="F431" s="44">
        <v>6200000</v>
      </c>
      <c r="G431" s="32"/>
      <c r="H431" s="45">
        <v>2262.1</v>
      </c>
    </row>
    <row r="432" spans="1:11" customFormat="1" ht="15.75" hidden="1" x14ac:dyDescent="0.2">
      <c r="A432" s="3"/>
      <c r="B432" s="5" t="s">
        <v>225</v>
      </c>
      <c r="C432" s="37">
        <v>905</v>
      </c>
      <c r="D432" s="13">
        <v>10</v>
      </c>
      <c r="E432" s="13" t="s">
        <v>9</v>
      </c>
      <c r="F432" s="13">
        <v>6210000</v>
      </c>
      <c r="G432" s="32"/>
      <c r="H432" s="33">
        <v>2262.1</v>
      </c>
    </row>
    <row r="433" spans="1:8" customFormat="1" ht="31.5" hidden="1" x14ac:dyDescent="0.2">
      <c r="A433" s="3"/>
      <c r="B433" s="5" t="s">
        <v>50</v>
      </c>
      <c r="C433" s="37">
        <v>905</v>
      </c>
      <c r="D433" s="13">
        <v>10</v>
      </c>
      <c r="E433" s="13" t="s">
        <v>9</v>
      </c>
      <c r="F433" s="13">
        <v>6206000</v>
      </c>
      <c r="G433" s="32"/>
      <c r="H433" s="33">
        <v>2262.1</v>
      </c>
    </row>
    <row r="434" spans="1:8" customFormat="1" ht="63" hidden="1" x14ac:dyDescent="0.2">
      <c r="A434" s="3"/>
      <c r="B434" s="5" t="s">
        <v>226</v>
      </c>
      <c r="C434" s="37">
        <v>905</v>
      </c>
      <c r="D434" s="13">
        <v>10</v>
      </c>
      <c r="E434" s="13" t="s">
        <v>9</v>
      </c>
      <c r="F434" s="13">
        <v>6206008</v>
      </c>
      <c r="G434" s="32"/>
      <c r="H434" s="33">
        <v>2262.1</v>
      </c>
    </row>
    <row r="435" spans="1:8" customFormat="1" ht="15.75" hidden="1" x14ac:dyDescent="0.2">
      <c r="A435" s="3"/>
      <c r="B435" s="5" t="s">
        <v>20</v>
      </c>
      <c r="C435" s="37">
        <v>905</v>
      </c>
      <c r="D435" s="13" t="s">
        <v>10</v>
      </c>
      <c r="E435" s="13" t="s">
        <v>9</v>
      </c>
      <c r="F435" s="13">
        <v>6206008</v>
      </c>
      <c r="G435" s="32">
        <v>300</v>
      </c>
      <c r="H435" s="33">
        <v>2262.1</v>
      </c>
    </row>
    <row r="436" spans="1:8" customFormat="1" ht="31.5" hidden="1" x14ac:dyDescent="0.2">
      <c r="A436" s="3"/>
      <c r="B436" s="5" t="s">
        <v>56</v>
      </c>
      <c r="C436" s="37">
        <v>905</v>
      </c>
      <c r="D436" s="13" t="s">
        <v>10</v>
      </c>
      <c r="E436" s="13" t="s">
        <v>9</v>
      </c>
      <c r="F436" s="13">
        <v>6206008</v>
      </c>
      <c r="G436" s="32">
        <v>313</v>
      </c>
      <c r="H436" s="33">
        <v>2262.1</v>
      </c>
    </row>
    <row r="437" spans="1:8" customFormat="1" ht="31.5" hidden="1" x14ac:dyDescent="0.2">
      <c r="A437" s="3" t="s">
        <v>0</v>
      </c>
      <c r="B437" s="5" t="s">
        <v>50</v>
      </c>
      <c r="C437" s="37">
        <v>905</v>
      </c>
      <c r="D437" s="13" t="s">
        <v>10</v>
      </c>
      <c r="E437" s="13" t="s">
        <v>9</v>
      </c>
      <c r="F437" s="13">
        <v>6106000</v>
      </c>
      <c r="G437" s="32" t="s">
        <v>0</v>
      </c>
      <c r="H437" s="33">
        <v>6332.2</v>
      </c>
    </row>
    <row r="438" spans="1:8" customFormat="1" ht="19.5" hidden="1" customHeight="1" x14ac:dyDescent="0.2">
      <c r="A438" s="34" t="s">
        <v>0</v>
      </c>
      <c r="B438" s="5" t="s">
        <v>134</v>
      </c>
      <c r="C438" s="37">
        <v>905</v>
      </c>
      <c r="D438" s="13" t="s">
        <v>10</v>
      </c>
      <c r="E438" s="13" t="s">
        <v>9</v>
      </c>
      <c r="F438" s="13">
        <v>6106012</v>
      </c>
      <c r="G438" s="32" t="s">
        <v>0</v>
      </c>
      <c r="H438" s="33">
        <v>914</v>
      </c>
    </row>
    <row r="439" spans="1:8" customFormat="1" ht="31.5" hidden="1" x14ac:dyDescent="0.2">
      <c r="A439" s="3" t="s">
        <v>0</v>
      </c>
      <c r="B439" s="5" t="s">
        <v>11</v>
      </c>
      <c r="C439" s="37">
        <v>905</v>
      </c>
      <c r="D439" s="13" t="s">
        <v>10</v>
      </c>
      <c r="E439" s="13" t="s">
        <v>9</v>
      </c>
      <c r="F439" s="13">
        <v>6106012</v>
      </c>
      <c r="G439" s="32">
        <v>200</v>
      </c>
      <c r="H439" s="33">
        <v>914</v>
      </c>
    </row>
    <row r="440" spans="1:8" customFormat="1" ht="31.5" hidden="1" x14ac:dyDescent="0.2">
      <c r="A440" s="3" t="s">
        <v>0</v>
      </c>
      <c r="B440" s="5" t="s">
        <v>13</v>
      </c>
      <c r="C440" s="37">
        <v>905</v>
      </c>
      <c r="D440" s="13" t="s">
        <v>10</v>
      </c>
      <c r="E440" s="13" t="s">
        <v>9</v>
      </c>
      <c r="F440" s="13">
        <v>6106012</v>
      </c>
      <c r="G440" s="32">
        <v>244</v>
      </c>
      <c r="H440" s="33">
        <v>914</v>
      </c>
    </row>
    <row r="441" spans="1:8" customFormat="1" ht="47.25" hidden="1" x14ac:dyDescent="0.2">
      <c r="A441" s="34" t="s">
        <v>0</v>
      </c>
      <c r="B441" s="5" t="s">
        <v>135</v>
      </c>
      <c r="C441" s="37">
        <v>905</v>
      </c>
      <c r="D441" s="13" t="s">
        <v>10</v>
      </c>
      <c r="E441" s="13" t="s">
        <v>9</v>
      </c>
      <c r="F441" s="13">
        <v>6106013</v>
      </c>
      <c r="G441" s="32" t="s">
        <v>0</v>
      </c>
      <c r="H441" s="33">
        <v>5382</v>
      </c>
    </row>
    <row r="442" spans="1:8" customFormat="1" ht="15.75" hidden="1" x14ac:dyDescent="0.2">
      <c r="A442" s="3" t="s">
        <v>0</v>
      </c>
      <c r="B442" s="5" t="s">
        <v>20</v>
      </c>
      <c r="C442" s="37">
        <v>905</v>
      </c>
      <c r="D442" s="13" t="s">
        <v>10</v>
      </c>
      <c r="E442" s="13" t="s">
        <v>9</v>
      </c>
      <c r="F442" s="13">
        <v>6106013</v>
      </c>
      <c r="G442" s="32">
        <v>300</v>
      </c>
      <c r="H442" s="33">
        <v>5382</v>
      </c>
    </row>
    <row r="443" spans="1:8" customFormat="1" ht="31.5" hidden="1" x14ac:dyDescent="0.2">
      <c r="A443" s="3" t="s">
        <v>0</v>
      </c>
      <c r="B443" s="5" t="s">
        <v>56</v>
      </c>
      <c r="C443" s="37">
        <v>905</v>
      </c>
      <c r="D443" s="13" t="s">
        <v>10</v>
      </c>
      <c r="E443" s="13" t="s">
        <v>9</v>
      </c>
      <c r="F443" s="13">
        <v>6106013</v>
      </c>
      <c r="G443" s="32">
        <v>313</v>
      </c>
      <c r="H443" s="33">
        <v>5382</v>
      </c>
    </row>
    <row r="444" spans="1:8" customFormat="1" ht="47.25" hidden="1" x14ac:dyDescent="0.2">
      <c r="A444" s="3" t="s">
        <v>0</v>
      </c>
      <c r="B444" s="5" t="s">
        <v>136</v>
      </c>
      <c r="C444" s="37">
        <v>905</v>
      </c>
      <c r="D444" s="13" t="s">
        <v>10</v>
      </c>
      <c r="E444" s="13" t="s">
        <v>9</v>
      </c>
      <c r="F444" s="13">
        <v>6106014</v>
      </c>
      <c r="G444" s="32" t="s">
        <v>0</v>
      </c>
      <c r="H444" s="33">
        <v>16.2</v>
      </c>
    </row>
    <row r="445" spans="1:8" customFormat="1" ht="15.75" hidden="1" x14ac:dyDescent="0.2">
      <c r="A445" s="3" t="s">
        <v>0</v>
      </c>
      <c r="B445" s="5" t="s">
        <v>20</v>
      </c>
      <c r="C445" s="37">
        <v>905</v>
      </c>
      <c r="D445" s="13" t="s">
        <v>10</v>
      </c>
      <c r="E445" s="13" t="s">
        <v>9</v>
      </c>
      <c r="F445" s="13">
        <v>6106014</v>
      </c>
      <c r="G445" s="32">
        <v>300</v>
      </c>
      <c r="H445" s="33">
        <v>16.2</v>
      </c>
    </row>
    <row r="446" spans="1:8" customFormat="1" ht="31.5" hidden="1" x14ac:dyDescent="0.2">
      <c r="A446" s="3" t="s">
        <v>0</v>
      </c>
      <c r="B446" s="5" t="s">
        <v>56</v>
      </c>
      <c r="C446" s="37">
        <v>905</v>
      </c>
      <c r="D446" s="13" t="s">
        <v>10</v>
      </c>
      <c r="E446" s="13" t="s">
        <v>9</v>
      </c>
      <c r="F446" s="13">
        <v>6106014</v>
      </c>
      <c r="G446" s="32">
        <v>313</v>
      </c>
      <c r="H446" s="33">
        <v>16.2</v>
      </c>
    </row>
    <row r="447" spans="1:8" customFormat="1" ht="63" hidden="1" x14ac:dyDescent="0.2">
      <c r="A447" s="3"/>
      <c r="B447" s="5" t="s">
        <v>227</v>
      </c>
      <c r="C447" s="37">
        <v>905</v>
      </c>
      <c r="D447" s="13" t="s">
        <v>10</v>
      </c>
      <c r="E447" s="13" t="s">
        <v>9</v>
      </c>
      <c r="F447" s="13">
        <v>6106015</v>
      </c>
      <c r="G447" s="32"/>
      <c r="H447" s="33">
        <v>20</v>
      </c>
    </row>
    <row r="448" spans="1:8" customFormat="1" ht="15.75" hidden="1" x14ac:dyDescent="0.2">
      <c r="A448" s="3"/>
      <c r="B448" s="5" t="s">
        <v>20</v>
      </c>
      <c r="C448" s="37">
        <v>905</v>
      </c>
      <c r="D448" s="13" t="s">
        <v>10</v>
      </c>
      <c r="E448" s="13" t="s">
        <v>9</v>
      </c>
      <c r="F448" s="13">
        <v>6106015</v>
      </c>
      <c r="G448" s="32">
        <v>300</v>
      </c>
      <c r="H448" s="33">
        <v>20</v>
      </c>
    </row>
    <row r="449" spans="1:11" customFormat="1" ht="31.5" hidden="1" x14ac:dyDescent="0.2">
      <c r="A449" s="3"/>
      <c r="B449" s="8" t="s">
        <v>56</v>
      </c>
      <c r="C449" s="37">
        <v>905</v>
      </c>
      <c r="D449" s="38" t="s">
        <v>10</v>
      </c>
      <c r="E449" s="38" t="s">
        <v>9</v>
      </c>
      <c r="F449" s="38">
        <v>6106015</v>
      </c>
      <c r="G449" s="32">
        <v>313</v>
      </c>
      <c r="H449" s="40">
        <v>20</v>
      </c>
    </row>
    <row r="450" spans="1:11" ht="15.75" x14ac:dyDescent="0.2">
      <c r="A450" s="52"/>
      <c r="B450" s="11" t="s">
        <v>188</v>
      </c>
      <c r="C450" s="65">
        <v>908</v>
      </c>
      <c r="D450" s="23" t="s">
        <v>10</v>
      </c>
      <c r="E450" s="23" t="s">
        <v>39</v>
      </c>
      <c r="F450" s="24"/>
      <c r="G450" s="90"/>
      <c r="H450" s="154">
        <v>641.5</v>
      </c>
      <c r="I450" s="84">
        <v>239.8</v>
      </c>
      <c r="J450" s="84">
        <f>SUM(I450-H450)</f>
        <v>-401.7</v>
      </c>
      <c r="K450" s="85">
        <f>SUM(I450/H450*100)</f>
        <v>37.38113795791115</v>
      </c>
    </row>
    <row r="451" spans="1:11" customFormat="1" ht="31.5" hidden="1" x14ac:dyDescent="0.2">
      <c r="A451" s="16"/>
      <c r="B451" s="29" t="s">
        <v>132</v>
      </c>
      <c r="C451" s="24">
        <v>908</v>
      </c>
      <c r="D451" s="79" t="s">
        <v>10</v>
      </c>
      <c r="E451" s="79" t="s">
        <v>39</v>
      </c>
      <c r="F451" s="94">
        <v>6106100</v>
      </c>
      <c r="G451" s="41"/>
      <c r="H451" s="80">
        <v>329</v>
      </c>
    </row>
    <row r="452" spans="1:11" customFormat="1" ht="17.25" hidden="1" customHeight="1" x14ac:dyDescent="0.2">
      <c r="A452" s="16"/>
      <c r="B452" s="5" t="s">
        <v>189</v>
      </c>
      <c r="C452" s="24">
        <v>908</v>
      </c>
      <c r="D452" s="23" t="s">
        <v>10</v>
      </c>
      <c r="E452" s="23" t="s">
        <v>39</v>
      </c>
      <c r="F452" s="24">
        <v>6106104</v>
      </c>
      <c r="G452" s="41"/>
      <c r="H452" s="42">
        <v>329</v>
      </c>
    </row>
    <row r="453" spans="1:11" customFormat="1" ht="63" hidden="1" x14ac:dyDescent="0.2">
      <c r="A453" s="16"/>
      <c r="B453" s="5" t="s">
        <v>27</v>
      </c>
      <c r="C453" s="24">
        <v>908</v>
      </c>
      <c r="D453" s="23" t="s">
        <v>10</v>
      </c>
      <c r="E453" s="23" t="s">
        <v>39</v>
      </c>
      <c r="F453" s="24">
        <v>6106104</v>
      </c>
      <c r="G453" s="41">
        <v>100</v>
      </c>
      <c r="H453" s="42">
        <v>329</v>
      </c>
    </row>
    <row r="454" spans="1:11" customFormat="1" ht="31.5" hidden="1" x14ac:dyDescent="0.2">
      <c r="A454" s="16"/>
      <c r="B454" s="8" t="s">
        <v>42</v>
      </c>
      <c r="C454" s="24">
        <v>908</v>
      </c>
      <c r="D454" s="69" t="s">
        <v>10</v>
      </c>
      <c r="E454" s="69" t="s">
        <v>39</v>
      </c>
      <c r="F454" s="109">
        <v>6106104</v>
      </c>
      <c r="G454" s="41">
        <v>121</v>
      </c>
      <c r="H454" s="70">
        <v>329</v>
      </c>
    </row>
    <row r="455" spans="1:11" ht="15.75" x14ac:dyDescent="0.2">
      <c r="A455" s="55"/>
      <c r="B455" s="124" t="s">
        <v>190</v>
      </c>
      <c r="C455" s="64">
        <v>908</v>
      </c>
      <c r="D455" s="125" t="s">
        <v>70</v>
      </c>
      <c r="E455" s="125"/>
      <c r="F455" s="119"/>
      <c r="G455" s="89"/>
      <c r="H455" s="126">
        <f>H456+H457</f>
        <v>0</v>
      </c>
      <c r="I455" s="126">
        <f t="shared" ref="I455:J455" si="22">I456+I457</f>
        <v>0</v>
      </c>
      <c r="J455" s="126">
        <f t="shared" si="22"/>
        <v>0</v>
      </c>
      <c r="K455" s="126">
        <v>0</v>
      </c>
    </row>
    <row r="456" spans="1:11" ht="15.75" x14ac:dyDescent="0.2">
      <c r="A456" s="52"/>
      <c r="B456" s="11" t="s">
        <v>191</v>
      </c>
      <c r="C456" s="65">
        <v>908</v>
      </c>
      <c r="D456" s="23" t="s">
        <v>70</v>
      </c>
      <c r="E456" s="23" t="s">
        <v>26</v>
      </c>
      <c r="F456" s="24"/>
      <c r="G456" s="90"/>
      <c r="H456" s="154">
        <v>0</v>
      </c>
      <c r="I456" s="84">
        <v>0</v>
      </c>
      <c r="J456" s="84">
        <f t="shared" ref="J456" si="23">SUM(I456-H456)</f>
        <v>0</v>
      </c>
      <c r="K456" s="85">
        <v>0</v>
      </c>
    </row>
    <row r="457" spans="1:11" ht="15.75" customHeight="1" x14ac:dyDescent="0.2">
      <c r="A457" s="16"/>
      <c r="B457" s="139" t="s">
        <v>239</v>
      </c>
      <c r="C457" s="24">
        <v>908</v>
      </c>
      <c r="D457" s="79" t="s">
        <v>70</v>
      </c>
      <c r="E457" s="140" t="s">
        <v>37</v>
      </c>
      <c r="F457" s="94" t="s">
        <v>192</v>
      </c>
      <c r="G457" s="41"/>
      <c r="H457" s="80">
        <v>0</v>
      </c>
      <c r="I457" s="84">
        <v>0</v>
      </c>
      <c r="J457" s="85">
        <f t="shared" ref="J457" si="24">SUM(I457-H457)</f>
        <v>0</v>
      </c>
      <c r="K457" s="142">
        <v>0</v>
      </c>
    </row>
    <row r="458" spans="1:11" ht="18" customHeight="1" x14ac:dyDescent="0.2">
      <c r="A458" s="55"/>
      <c r="B458" s="124" t="s">
        <v>193</v>
      </c>
      <c r="C458" s="64">
        <v>908</v>
      </c>
      <c r="D458" s="125" t="s">
        <v>62</v>
      </c>
      <c r="E458" s="125"/>
      <c r="F458" s="119"/>
      <c r="G458" s="89"/>
      <c r="H458" s="126">
        <f>H459</f>
        <v>9371.6</v>
      </c>
      <c r="I458" s="126">
        <f>I459</f>
        <v>4304.8</v>
      </c>
      <c r="J458" s="121">
        <f t="shared" ref="J458:J459" si="25">SUM(I458-H458)</f>
        <v>-5066.8</v>
      </c>
      <c r="K458" s="122">
        <f t="shared" ref="K458:K459" si="26">SUM(I458/H458*100)</f>
        <v>45.93452558794656</v>
      </c>
    </row>
    <row r="459" spans="1:11" ht="15.75" x14ac:dyDescent="0.2">
      <c r="A459" s="52"/>
      <c r="B459" s="11" t="s">
        <v>194</v>
      </c>
      <c r="C459" s="65">
        <v>908</v>
      </c>
      <c r="D459" s="23" t="s">
        <v>62</v>
      </c>
      <c r="E459" s="23" t="s">
        <v>37</v>
      </c>
      <c r="F459" s="24"/>
      <c r="G459" s="90"/>
      <c r="H459" s="154">
        <v>9371.6</v>
      </c>
      <c r="I459" s="84">
        <v>4304.8</v>
      </c>
      <c r="J459" s="84">
        <f t="shared" si="25"/>
        <v>-5066.8</v>
      </c>
      <c r="K459" s="85">
        <f t="shared" si="26"/>
        <v>45.93452558794656</v>
      </c>
    </row>
    <row r="460" spans="1:11" customFormat="1" ht="31.5" hidden="1" x14ac:dyDescent="0.2">
      <c r="A460" s="16"/>
      <c r="B460" s="78" t="s">
        <v>107</v>
      </c>
      <c r="C460" s="24">
        <v>908</v>
      </c>
      <c r="D460" s="79" t="s">
        <v>62</v>
      </c>
      <c r="E460" s="79" t="s">
        <v>37</v>
      </c>
      <c r="F460" s="94">
        <v>6170000</v>
      </c>
      <c r="G460" s="41"/>
      <c r="H460" s="80">
        <f>H461</f>
        <v>1552.7</v>
      </c>
    </row>
    <row r="461" spans="1:11" customFormat="1" ht="31.5" hidden="1" x14ac:dyDescent="0.2">
      <c r="A461" s="16"/>
      <c r="B461" s="11" t="s">
        <v>195</v>
      </c>
      <c r="C461" s="24">
        <v>908</v>
      </c>
      <c r="D461" s="23" t="s">
        <v>62</v>
      </c>
      <c r="E461" s="23" t="s">
        <v>37</v>
      </c>
      <c r="F461" s="24">
        <v>6170060</v>
      </c>
      <c r="G461" s="41"/>
      <c r="H461" s="42">
        <f>H462</f>
        <v>1552.7</v>
      </c>
    </row>
    <row r="462" spans="1:11" customFormat="1" ht="18.75" hidden="1" customHeight="1" x14ac:dyDescent="0.2">
      <c r="A462" s="16"/>
      <c r="B462" s="11" t="s">
        <v>31</v>
      </c>
      <c r="C462" s="24">
        <v>908</v>
      </c>
      <c r="D462" s="23" t="s">
        <v>62</v>
      </c>
      <c r="E462" s="23" t="s">
        <v>37</v>
      </c>
      <c r="F462" s="24">
        <v>6170060</v>
      </c>
      <c r="G462" s="41">
        <v>800</v>
      </c>
      <c r="H462" s="42">
        <f>H463</f>
        <v>1552.7</v>
      </c>
    </row>
    <row r="463" spans="1:11" customFormat="1" ht="31.5" hidden="1" x14ac:dyDescent="0.2">
      <c r="A463" s="16"/>
      <c r="B463" s="68" t="s">
        <v>196</v>
      </c>
      <c r="C463" s="24">
        <v>908</v>
      </c>
      <c r="D463" s="69" t="s">
        <v>62</v>
      </c>
      <c r="E463" s="69" t="s">
        <v>37</v>
      </c>
      <c r="F463" s="109">
        <v>6170060</v>
      </c>
      <c r="G463" s="41">
        <v>810</v>
      </c>
      <c r="H463" s="70">
        <v>1552.7</v>
      </c>
    </row>
    <row r="464" spans="1:11" customFormat="1" ht="31.5" hidden="1" x14ac:dyDescent="0.2">
      <c r="A464" s="34" t="s">
        <v>0</v>
      </c>
      <c r="B464" s="81" t="s">
        <v>104</v>
      </c>
      <c r="C464" s="37">
        <v>903</v>
      </c>
      <c r="D464" s="44" t="s">
        <v>72</v>
      </c>
      <c r="E464" s="44" t="s">
        <v>26</v>
      </c>
      <c r="F464" s="44">
        <v>6500000</v>
      </c>
      <c r="G464" s="32" t="s">
        <v>0</v>
      </c>
      <c r="H464" s="45">
        <f>H465</f>
        <v>1018</v>
      </c>
    </row>
    <row r="465" spans="1:11" customFormat="1" ht="31.5" hidden="1" x14ac:dyDescent="0.2">
      <c r="A465" s="7" t="s">
        <v>0</v>
      </c>
      <c r="B465" s="9" t="s">
        <v>110</v>
      </c>
      <c r="C465" s="37">
        <v>903</v>
      </c>
      <c r="D465" s="13" t="s">
        <v>72</v>
      </c>
      <c r="E465" s="13" t="s">
        <v>26</v>
      </c>
      <c r="F465" s="13">
        <v>6540000</v>
      </c>
      <c r="G465" s="32" t="s">
        <v>0</v>
      </c>
      <c r="H465" s="33">
        <f>H466</f>
        <v>1018</v>
      </c>
    </row>
    <row r="466" spans="1:11" customFormat="1" ht="15.75" hidden="1" x14ac:dyDescent="0.2">
      <c r="A466" s="34" t="s">
        <v>0</v>
      </c>
      <c r="B466" s="6" t="s">
        <v>111</v>
      </c>
      <c r="C466" s="13">
        <v>903</v>
      </c>
      <c r="D466" s="13" t="s">
        <v>72</v>
      </c>
      <c r="E466" s="13" t="s">
        <v>26</v>
      </c>
      <c r="F466" s="13">
        <v>6540100</v>
      </c>
      <c r="G466" s="32" t="s">
        <v>0</v>
      </c>
      <c r="H466" s="33">
        <f>H467</f>
        <v>1018</v>
      </c>
    </row>
    <row r="467" spans="1:11" customFormat="1" ht="15.75" hidden="1" x14ac:dyDescent="0.2">
      <c r="A467" s="34" t="s">
        <v>0</v>
      </c>
      <c r="B467" s="5" t="s">
        <v>73</v>
      </c>
      <c r="C467" s="13">
        <v>903</v>
      </c>
      <c r="D467" s="13" t="s">
        <v>72</v>
      </c>
      <c r="E467" s="13" t="s">
        <v>26</v>
      </c>
      <c r="F467" s="13">
        <v>6540100</v>
      </c>
      <c r="G467" s="32" t="s">
        <v>74</v>
      </c>
      <c r="H467" s="33">
        <f>H468</f>
        <v>1018</v>
      </c>
    </row>
    <row r="468" spans="1:11" customFormat="1" ht="15.75" hidden="1" x14ac:dyDescent="0.2">
      <c r="A468" s="34" t="s">
        <v>0</v>
      </c>
      <c r="B468" s="8" t="s">
        <v>112</v>
      </c>
      <c r="C468" s="13">
        <v>903</v>
      </c>
      <c r="D468" s="38" t="s">
        <v>72</v>
      </c>
      <c r="E468" s="38" t="s">
        <v>26</v>
      </c>
      <c r="F468" s="38">
        <v>6540100</v>
      </c>
      <c r="G468" s="32" t="s">
        <v>75</v>
      </c>
      <c r="H468" s="40">
        <v>1018</v>
      </c>
    </row>
    <row r="469" spans="1:11" s="157" customFormat="1" ht="15.75" x14ac:dyDescent="0.2">
      <c r="A469" s="36"/>
      <c r="B469" s="83" t="s">
        <v>251</v>
      </c>
      <c r="C469" s="58"/>
      <c r="D469" s="129">
        <v>13</v>
      </c>
      <c r="E469" s="24"/>
      <c r="F469" s="102"/>
      <c r="G469" s="87"/>
      <c r="H469" s="149">
        <v>0.9</v>
      </c>
      <c r="I469" s="160">
        <v>0</v>
      </c>
      <c r="J469" s="121">
        <f t="shared" ref="J469:J470" si="27">SUM(I469-H469)</f>
        <v>-0.9</v>
      </c>
      <c r="K469" s="122">
        <f t="shared" ref="K469:K470" si="28">SUM(I469/H469*100)</f>
        <v>0</v>
      </c>
    </row>
    <row r="470" spans="1:11" s="157" customFormat="1" ht="15.75" x14ac:dyDescent="0.2">
      <c r="A470" s="36"/>
      <c r="B470" s="83" t="s">
        <v>252</v>
      </c>
      <c r="C470" s="58"/>
      <c r="D470" s="24">
        <v>13</v>
      </c>
      <c r="E470" s="26" t="s">
        <v>26</v>
      </c>
      <c r="F470" s="102"/>
      <c r="G470" s="87"/>
      <c r="H470" s="42">
        <v>0.9</v>
      </c>
      <c r="I470" s="16">
        <v>0</v>
      </c>
      <c r="J470" s="84">
        <f t="shared" si="27"/>
        <v>-0.9</v>
      </c>
      <c r="K470" s="85">
        <f t="shared" si="28"/>
        <v>0</v>
      </c>
    </row>
    <row r="471" spans="1:11" ht="15.75" x14ac:dyDescent="0.2">
      <c r="A471" s="57" t="s">
        <v>0</v>
      </c>
      <c r="B471" s="133" t="s">
        <v>40</v>
      </c>
      <c r="C471" s="67">
        <v>903</v>
      </c>
      <c r="D471" s="134" t="s">
        <v>76</v>
      </c>
      <c r="E471" s="134" t="s">
        <v>0</v>
      </c>
      <c r="F471" s="134" t="s">
        <v>0</v>
      </c>
      <c r="G471" s="92" t="s">
        <v>0</v>
      </c>
      <c r="H471" s="131">
        <f>H472+H473+H474</f>
        <v>24062.6</v>
      </c>
      <c r="I471" s="131">
        <f>I472+I473+I474</f>
        <v>9320.7999999999993</v>
      </c>
      <c r="J471" s="131">
        <f>J472+J473</f>
        <v>-7283.2</v>
      </c>
      <c r="K471" s="131">
        <f>SUM(I471/H471*100)</f>
        <v>38.735631228545543</v>
      </c>
    </row>
    <row r="472" spans="1:11" ht="31.5" x14ac:dyDescent="0.2">
      <c r="A472" s="7" t="s">
        <v>0</v>
      </c>
      <c r="B472" s="25" t="s">
        <v>77</v>
      </c>
      <c r="C472" s="61">
        <v>903</v>
      </c>
      <c r="D472" s="26" t="s">
        <v>76</v>
      </c>
      <c r="E472" s="26" t="s">
        <v>26</v>
      </c>
      <c r="F472" s="26" t="s">
        <v>0</v>
      </c>
      <c r="G472" s="93" t="s">
        <v>0</v>
      </c>
      <c r="H472" s="30">
        <v>14563</v>
      </c>
      <c r="I472" s="84">
        <v>7279.8</v>
      </c>
      <c r="J472" s="84">
        <f t="shared" ref="J472" si="29">SUM(I472-H472)</f>
        <v>-7283.2</v>
      </c>
      <c r="K472" s="85">
        <f t="shared" ref="K472" si="30">SUM(I472/H472*100)</f>
        <v>49.9883265810616</v>
      </c>
    </row>
    <row r="473" spans="1:11" s="141" customFormat="1" ht="19.5" hidden="1" customHeight="1" x14ac:dyDescent="0.2">
      <c r="A473" s="86"/>
      <c r="B473" s="25" t="s">
        <v>243</v>
      </c>
      <c r="C473" s="145"/>
      <c r="D473" s="26" t="s">
        <v>76</v>
      </c>
      <c r="E473" s="27" t="s">
        <v>37</v>
      </c>
      <c r="F473" s="145"/>
      <c r="G473" s="146"/>
      <c r="H473" s="30"/>
      <c r="I473" s="85"/>
      <c r="J473" s="84">
        <f t="shared" ref="J473" si="31">SUM(I473-H473)</f>
        <v>0</v>
      </c>
      <c r="K473" s="85" t="e">
        <f t="shared" ref="K473" si="32">SUM(I473/H473*100)</f>
        <v>#DIV/0!</v>
      </c>
    </row>
    <row r="474" spans="1:11" s="143" customFormat="1" ht="19.5" customHeight="1" x14ac:dyDescent="0.2">
      <c r="A474" s="86"/>
      <c r="B474" s="25" t="s">
        <v>242</v>
      </c>
      <c r="C474" s="145"/>
      <c r="D474" s="26" t="s">
        <v>76</v>
      </c>
      <c r="E474" s="27" t="s">
        <v>38</v>
      </c>
      <c r="F474" s="145"/>
      <c r="G474" s="146"/>
      <c r="H474" s="30">
        <v>9499.6</v>
      </c>
      <c r="I474" s="84">
        <v>2041</v>
      </c>
      <c r="J474" s="84">
        <f t="shared" ref="J474" si="33">SUM(I474-H474)</f>
        <v>-7458.6</v>
      </c>
      <c r="K474" s="85">
        <f t="shared" ref="K474" si="34">SUM(I474/H474*100)</f>
        <v>21.485115162743693</v>
      </c>
    </row>
    <row r="475" spans="1:11" ht="36.75" customHeight="1" x14ac:dyDescent="0.2">
      <c r="B475" s="48"/>
      <c r="D475" s="135"/>
      <c r="E475" s="135"/>
      <c r="F475" s="136"/>
      <c r="G475" s="136"/>
      <c r="H475" s="135"/>
      <c r="I475" s="165"/>
      <c r="J475" s="165"/>
    </row>
    <row r="478" spans="1:11" x14ac:dyDescent="0.2">
      <c r="H478" s="155"/>
    </row>
  </sheetData>
  <autoFilter ref="A7:H472">
    <filterColumn colId="5">
      <filters blank="1"/>
    </filterColumn>
  </autoFilter>
  <mergeCells count="5">
    <mergeCell ref="I2:K3"/>
    <mergeCell ref="A6:H6"/>
    <mergeCell ref="J5:K5"/>
    <mergeCell ref="I475:J475"/>
    <mergeCell ref="B4:K4"/>
  </mergeCells>
  <pageMargins left="0.23622047244094491" right="0.15748031496062992" top="0.35433070866141736" bottom="0.15748031496062992" header="0.31496062992125984" footer="0.55118110236220474"/>
  <pageSetup paperSize="9" scale="64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2024-09-05T11:30:04Z</dcterms:modified>
</cp:coreProperties>
</file>