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L5" i="2" l="1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1" i="2"/>
  <c r="L22" i="2"/>
  <c r="L23" i="2"/>
  <c r="L24" i="2"/>
  <c r="L27" i="2"/>
  <c r="L4" i="2"/>
  <c r="K5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1" i="2"/>
  <c r="K22" i="2"/>
  <c r="K23" i="2"/>
  <c r="K24" i="2"/>
  <c r="K27" i="2"/>
  <c r="K4" i="2"/>
  <c r="I5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1" i="2"/>
  <c r="I22" i="2"/>
  <c r="I23" i="2"/>
  <c r="I24" i="2"/>
  <c r="I27" i="2"/>
  <c r="I4" i="2"/>
  <c r="H4" i="2"/>
  <c r="H5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1" i="2"/>
  <c r="H22" i="2"/>
  <c r="H23" i="2"/>
  <c r="H24" i="2"/>
  <c r="H27" i="2"/>
  <c r="E5" i="2"/>
  <c r="E7" i="2"/>
  <c r="E8" i="2"/>
  <c r="E9" i="2"/>
  <c r="E10" i="2"/>
  <c r="E11" i="2"/>
  <c r="E12" i="2"/>
  <c r="E13" i="2"/>
  <c r="E16" i="2"/>
  <c r="E17" i="2"/>
  <c r="E18" i="2"/>
  <c r="E19" i="2"/>
  <c r="E21" i="2"/>
  <c r="E22" i="2"/>
  <c r="E23" i="2"/>
  <c r="F5" i="2"/>
  <c r="F7" i="2"/>
  <c r="F8" i="2"/>
  <c r="F9" i="2"/>
  <c r="F10" i="2"/>
  <c r="F11" i="2"/>
  <c r="F12" i="2"/>
  <c r="F13" i="2"/>
  <c r="F16" i="2"/>
  <c r="F17" i="2"/>
  <c r="F18" i="2"/>
  <c r="F19" i="2"/>
  <c r="F21" i="2"/>
  <c r="F22" i="2"/>
  <c r="F23" i="2"/>
  <c r="F27" i="2"/>
  <c r="B27" i="2"/>
  <c r="C24" i="2"/>
  <c r="F24" i="2" s="1"/>
  <c r="J15" i="2"/>
  <c r="G15" i="2"/>
  <c r="D15" i="2"/>
  <c r="D14" i="2" s="1"/>
  <c r="C15" i="2"/>
  <c r="B15" i="2"/>
  <c r="E14" i="2" l="1"/>
  <c r="B14" i="2"/>
  <c r="B4" i="2" s="1"/>
  <c r="F15" i="2"/>
  <c r="E15" i="2"/>
  <c r="B24" i="2"/>
  <c r="E24" i="2" s="1"/>
  <c r="E27" i="2"/>
  <c r="D4" i="2"/>
  <c r="C14" i="2"/>
  <c r="F14" i="2" s="1"/>
  <c r="G14" i="2"/>
  <c r="J14" i="2"/>
  <c r="E4" i="2" l="1"/>
  <c r="C4" i="2"/>
  <c r="F4" i="2" s="1"/>
  <c r="J4" i="2"/>
  <c r="G4" i="2"/>
</calcChain>
</file>

<file path=xl/sharedStrings.xml><?xml version="1.0" encoding="utf-8"?>
<sst xmlns="http://schemas.openxmlformats.org/spreadsheetml/2006/main" count="43" uniqueCount="43">
  <si>
    <t>тыс. рублей</t>
  </si>
  <si>
    <t>Наименование доходов</t>
  </si>
  <si>
    <t>Исполнение бюджета муниципального образования за 2023 год</t>
  </si>
  <si>
    <t>Оценка исполнения бюджета муниципального в 2024 году</t>
  </si>
  <si>
    <t xml:space="preserve">Темп роста показателей на 2025 год к оценке 2024 года </t>
  </si>
  <si>
    <t>ИТОГО ДОХОДОВ</t>
  </si>
  <si>
    <t>НАЛОГОВЫЕ И НЕНАЛОГОВЫЕ ДОХОДЫ, в том числе</t>
  </si>
  <si>
    <t>Налог на прибыль организаций</t>
  </si>
  <si>
    <t>Налог на доходы физических лиц</t>
  </si>
  <si>
    <t>Акцизы по подакцизным товарам (продукции), производимым на территории РФ</t>
  </si>
  <si>
    <t>Налог, взимаемый в связи с применением упрощенной системы налогообложения</t>
  </si>
  <si>
    <t>Налог на имущество организаций</t>
  </si>
  <si>
    <t>Госпошлина</t>
  </si>
  <si>
    <t>Налог на добычу полезных ископаемых</t>
  </si>
  <si>
    <t>НЕНАЛОГОВЫЕ доходы</t>
  </si>
  <si>
    <t>БЕЗВОЗМЕЗДНЫЕ ПОСТУПЛЕНИЯ,в том числе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</si>
  <si>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</si>
  <si>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Федерации, в том числе</t>
  </si>
  <si>
    <t>на выравнивание бюджетной обеспеченности</t>
  </si>
  <si>
    <t xml:space="preserve">на поддержку мер по обеспечению сбалансированности бюджетов </t>
  </si>
  <si>
    <t>прочие дотации</t>
  </si>
  <si>
    <t>дотация (грант) за достижение показателей деятельности органов исполнительной власти субъектов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</si>
  <si>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</si>
  <si>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</si>
  <si>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</si>
  <si>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Прочие безвозмездные поступления от других бюджетов бюджетной системы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</si>
  <si>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</si>
  <si>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</si>
  <si>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ПРОЧИЕ БЕЗВОЗМЕЗДНЫЕ ПОСТУПЛЕНИЯ</t>
  </si>
  <si>
    <t xml:space="preserve">* Примечания указываются в случае наличия значительных отклонений   соответствующего года от предыдущего года </t>
  </si>
  <si>
    <t>Начальник финансового управления</t>
  </si>
  <si>
    <t>____________</t>
  </si>
  <si>
    <t>(подпись)</t>
  </si>
  <si>
    <t xml:space="preserve">Темп роста показателей на 2025 год к уточненному бюджету 2023 года </t>
  </si>
  <si>
    <t>Проект
на 2025 год</t>
  </si>
  <si>
    <t>Проект 
на 2026 год</t>
  </si>
  <si>
    <t xml:space="preserve">Темп роста показателей на 2026 год к уровню 2023 года </t>
  </si>
  <si>
    <t xml:space="preserve">Темп роста показателей на 2026 год к уровню 2024 года </t>
  </si>
  <si>
    <t>Проект
на 2027 год</t>
  </si>
  <si>
    <t xml:space="preserve">Темп роста показателей на 2027 год к уровню 2023 года </t>
  </si>
  <si>
    <t xml:space="preserve">Темп роста показателей на 2027 год к уровню 2024 года </t>
  </si>
  <si>
    <t>А.Ю.Аташуков</t>
  </si>
  <si>
    <t>Сведения о доходах бюджета муниципального образования "Шовгеновский район" на 2025 год и 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</si>
</sst>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 Cyr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 Cyr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indexed="64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35">
    <xf numFmtId="0" fontId="0" fillId="0" borderId="0" xfId="0"/>
    <xf numFmtId="0" fontId="3" fillId="0" borderId="0" xfId="0" applyFont="1"/>
    <xf numFmtId="0" fontId="2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165" fontId="6" fillId="0" borderId="1" xfId="1" applyNumberFormat="1" applyFont="1" applyBorder="1" applyAlignment="1" applyProtection="1">
      <alignment horizontal="right" vertical="center" wrapText="1"/>
      <protection locked="0"/>
    </xf>
    <xf numFmtId="165" fontId="7" fillId="0" borderId="1" xfId="1" applyNumberFormat="1" applyFont="1" applyBorder="1" applyAlignment="1" applyProtection="1">
      <alignment horizontal="right" vertical="center" wrapText="1"/>
      <protection locked="0"/>
    </xf>
    <xf numFmtId="165" fontId="7" fillId="0" borderId="3" xfId="1" applyNumberFormat="1" applyFont="1" applyBorder="1" applyAlignment="1" applyProtection="1">
      <alignment horizontal="right" vertical="center" wrapText="1"/>
      <protection locked="0"/>
    </xf>
    <xf numFmtId="165" fontId="7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 wrapText="1"/>
    </xf>
    <xf numFmtId="165" fontId="8" fillId="0" borderId="1" xfId="0" applyNumberFormat="1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8" fillId="0" borderId="1" xfId="0" applyFont="1" applyBorder="1" applyAlignment="1">
      <alignment vertical="center" wrapText="1"/>
    </xf>
    <xf numFmtId="165" fontId="7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165" fontId="7" fillId="2" borderId="1" xfId="0" applyNumberFormat="1" applyFont="1" applyFill="1" applyBorder="1" applyAlignment="1">
      <alignment horizontal="right"/>
    </xf>
    <xf numFmtId="0" fontId="10" fillId="0" borderId="0" xfId="0" applyFont="1" applyAlignment="1">
      <alignment wrapText="1"/>
    </xf>
    <xf numFmtId="0" fontId="11" fillId="0" borderId="0" xfId="0" applyFont="1"/>
    <xf numFmtId="0" fontId="13" fillId="0" borderId="0" xfId="0" applyFont="1" applyAlignment="1">
      <alignment wrapText="1"/>
    </xf>
    <xf numFmtId="0" fontId="13" fillId="0" borderId="0" xfId="0" applyFont="1"/>
    <xf numFmtId="0" fontId="1" fillId="0" borderId="0" xfId="0" applyFont="1"/>
    <xf numFmtId="0" fontId="14" fillId="0" borderId="0" xfId="0" applyFont="1" applyAlignment="1">
      <alignment horizontal="center" vertical="center"/>
    </xf>
    <xf numFmtId="164" fontId="12" fillId="0" borderId="0" xfId="2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2" fillId="0" borderId="3" xfId="0" applyFont="1" applyBorder="1" applyAlignment="1">
      <alignment vertical="top" wrapText="1"/>
    </xf>
    <xf numFmtId="3" fontId="16" fillId="0" borderId="1" xfId="1" applyNumberFormat="1" applyFont="1" applyBorder="1" applyAlignment="1" applyProtection="1">
      <alignment horizontal="center" vertical="top" wrapText="1"/>
      <protection locked="0"/>
    </xf>
    <xf numFmtId="3" fontId="17" fillId="0" borderId="1" xfId="1" applyNumberFormat="1" applyFont="1" applyBorder="1" applyAlignment="1" applyProtection="1">
      <alignment horizontal="center" vertical="top" wrapText="1"/>
      <protection locked="0"/>
    </xf>
    <xf numFmtId="3" fontId="17" fillId="0" borderId="3" xfId="1" applyNumberFormat="1" applyFont="1" applyBorder="1" applyAlignment="1" applyProtection="1">
      <alignment horizontal="center" vertical="top" wrapText="1"/>
      <protection locked="0"/>
    </xf>
  </cellXfs>
  <cellStyles count="3">
    <cellStyle name="Обычный" xfId="0" builtinId="0"/>
    <cellStyle name="Обычный 4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H3" sqref="H3"/>
    </sheetView>
  </sheetViews>
  <sheetFormatPr defaultRowHeight="15" x14ac:dyDescent="0.25"/>
  <cols>
    <col min="1" max="1" width="71.7109375" customWidth="1"/>
    <col min="2" max="2" width="19.7109375" customWidth="1"/>
    <col min="3" max="3" width="14.5703125" customWidth="1"/>
    <col min="4" max="4" width="15.7109375" customWidth="1"/>
    <col min="5" max="5" width="14" customWidth="1"/>
    <col min="6" max="6" width="13.42578125" customWidth="1"/>
    <col min="7" max="7" width="16.7109375" customWidth="1"/>
    <col min="8" max="8" width="14" customWidth="1"/>
    <col min="9" max="9" width="15.140625" customWidth="1"/>
    <col min="10" max="10" width="15.7109375" customWidth="1"/>
    <col min="11" max="11" width="13" customWidth="1"/>
    <col min="12" max="12" width="16.42578125" customWidth="1"/>
  </cols>
  <sheetData>
    <row r="1" spans="1:12" ht="47.25" customHeight="1" x14ac:dyDescent="0.25">
      <c r="A1" s="30" t="s">
        <v>42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</row>
    <row r="2" spans="1:12" ht="18.75" x14ac:dyDescent="0.25">
      <c r="A2" s="2"/>
      <c r="B2" s="2"/>
      <c r="C2" s="27"/>
      <c r="D2" s="3"/>
      <c r="E2" s="3"/>
      <c r="F2" s="3"/>
      <c r="G2" s="4"/>
      <c r="H2" s="4"/>
      <c r="I2" s="4"/>
      <c r="J2" s="4"/>
      <c r="K2" s="4"/>
      <c r="L2" s="1" t="s">
        <v>0</v>
      </c>
    </row>
    <row r="3" spans="1:12" ht="110.25" x14ac:dyDescent="0.25">
      <c r="A3" s="31" t="s">
        <v>1</v>
      </c>
      <c r="B3" s="32" t="s">
        <v>2</v>
      </c>
      <c r="C3" s="33" t="s">
        <v>3</v>
      </c>
      <c r="D3" s="33" t="s">
        <v>34</v>
      </c>
      <c r="E3" s="33" t="s">
        <v>33</v>
      </c>
      <c r="F3" s="34" t="s">
        <v>4</v>
      </c>
      <c r="G3" s="34" t="s">
        <v>35</v>
      </c>
      <c r="H3" s="34" t="s">
        <v>36</v>
      </c>
      <c r="I3" s="34" t="s">
        <v>37</v>
      </c>
      <c r="J3" s="34" t="s">
        <v>38</v>
      </c>
      <c r="K3" s="34" t="s">
        <v>39</v>
      </c>
      <c r="L3" s="34" t="s">
        <v>40</v>
      </c>
    </row>
    <row r="4" spans="1:12" ht="15.75" x14ac:dyDescent="0.25">
      <c r="A4" s="5" t="s">
        <v>5</v>
      </c>
      <c r="B4" s="6">
        <f>B5+B14</f>
        <v>1393533</v>
      </c>
      <c r="C4" s="6">
        <f>C5+C14</f>
        <v>779506.60000000009</v>
      </c>
      <c r="D4" s="6">
        <f>D5+D14</f>
        <v>860220.4</v>
      </c>
      <c r="E4" s="8">
        <f>D4/B4*100</f>
        <v>61.729460299827856</v>
      </c>
      <c r="F4" s="8">
        <f>D4/C4*100</f>
        <v>110.35447294480893</v>
      </c>
      <c r="G4" s="8">
        <f>G5+G14</f>
        <v>704866.6</v>
      </c>
      <c r="H4" s="8">
        <f>G4/B4*100</f>
        <v>50.581263594044778</v>
      </c>
      <c r="I4" s="8">
        <f>G4/C4*100</f>
        <v>90.424712247465237</v>
      </c>
      <c r="J4" s="8">
        <f>J5+J14</f>
        <v>666315.1</v>
      </c>
      <c r="K4" s="8">
        <f>J4/B4*100</f>
        <v>47.81480596440845</v>
      </c>
      <c r="L4" s="8">
        <f>J4/C4*100</f>
        <v>85.479083820457703</v>
      </c>
    </row>
    <row r="5" spans="1:12" ht="15.75" x14ac:dyDescent="0.25">
      <c r="A5" s="5" t="s">
        <v>6</v>
      </c>
      <c r="B5" s="9">
        <v>101528.4</v>
      </c>
      <c r="C5" s="10">
        <v>150650.70000000001</v>
      </c>
      <c r="D5" s="11">
        <v>144314.1</v>
      </c>
      <c r="E5" s="8">
        <f t="shared" ref="E5:E27" si="0">D5/B5*100</f>
        <v>142.14160766839626</v>
      </c>
      <c r="F5" s="8">
        <f t="shared" ref="F5:F27" si="1">D5/C5*100</f>
        <v>95.79384629477326</v>
      </c>
      <c r="G5" s="11">
        <v>194772.6</v>
      </c>
      <c r="H5" s="8">
        <f t="shared" ref="H5:H27" si="2">G5/B5*100</f>
        <v>191.84050965050176</v>
      </c>
      <c r="I5" s="8">
        <f t="shared" ref="I5:I27" si="3">G5/C5*100</f>
        <v>129.28755060547346</v>
      </c>
      <c r="J5" s="11">
        <v>217543</v>
      </c>
      <c r="K5" s="8">
        <f t="shared" ref="K5:K27" si="4">J5/B5*100</f>
        <v>214.26812596278481</v>
      </c>
      <c r="L5" s="8">
        <f t="shared" ref="L5:L27" si="5">J5/C5*100</f>
        <v>144.4022497074358</v>
      </c>
    </row>
    <row r="6" spans="1:12" ht="15.75" x14ac:dyDescent="0.25">
      <c r="A6" s="5" t="s">
        <v>7</v>
      </c>
      <c r="B6" s="12">
        <v>0</v>
      </c>
      <c r="C6" s="12">
        <v>0</v>
      </c>
      <c r="D6" s="11">
        <v>0</v>
      </c>
      <c r="E6" s="8"/>
      <c r="F6" s="8"/>
      <c r="G6" s="11">
        <v>0</v>
      </c>
      <c r="H6" s="8"/>
      <c r="I6" s="8"/>
      <c r="J6" s="11">
        <v>0</v>
      </c>
      <c r="K6" s="8"/>
      <c r="L6" s="8"/>
    </row>
    <row r="7" spans="1:12" ht="15.75" x14ac:dyDescent="0.25">
      <c r="A7" s="5" t="s">
        <v>8</v>
      </c>
      <c r="B7" s="12">
        <v>22963.4</v>
      </c>
      <c r="C7" s="12">
        <v>30301.7</v>
      </c>
      <c r="D7" s="11">
        <v>31822</v>
      </c>
      <c r="E7" s="8">
        <f t="shared" si="0"/>
        <v>138.577039985368</v>
      </c>
      <c r="F7" s="8">
        <f t="shared" si="1"/>
        <v>105.01721025553022</v>
      </c>
      <c r="G7" s="11">
        <v>33890.699999999997</v>
      </c>
      <c r="H7" s="8">
        <f t="shared" si="2"/>
        <v>147.5857233684907</v>
      </c>
      <c r="I7" s="8">
        <f t="shared" si="3"/>
        <v>111.84421996125629</v>
      </c>
      <c r="J7" s="11">
        <v>35958</v>
      </c>
      <c r="K7" s="8">
        <f t="shared" si="4"/>
        <v>156.58831009345303</v>
      </c>
      <c r="L7" s="8">
        <f t="shared" si="5"/>
        <v>118.66660946415548</v>
      </c>
    </row>
    <row r="8" spans="1:12" ht="31.5" x14ac:dyDescent="0.25">
      <c r="A8" s="5" t="s">
        <v>9</v>
      </c>
      <c r="B8" s="12">
        <v>1555.5</v>
      </c>
      <c r="C8" s="12">
        <v>1566.9</v>
      </c>
      <c r="D8" s="11">
        <v>1614.6</v>
      </c>
      <c r="E8" s="8">
        <f t="shared" si="0"/>
        <v>103.79942140790742</v>
      </c>
      <c r="F8" s="8">
        <f t="shared" si="1"/>
        <v>103.04422745548534</v>
      </c>
      <c r="G8" s="11">
        <v>1758.7</v>
      </c>
      <c r="H8" s="8">
        <f t="shared" si="2"/>
        <v>113.0633236901318</v>
      </c>
      <c r="I8" s="8">
        <f t="shared" si="3"/>
        <v>112.24073010402707</v>
      </c>
      <c r="J8" s="11">
        <v>1758.7</v>
      </c>
      <c r="K8" s="8">
        <f t="shared" si="4"/>
        <v>113.0633236901318</v>
      </c>
      <c r="L8" s="8">
        <f t="shared" si="5"/>
        <v>112.24073010402707</v>
      </c>
    </row>
    <row r="9" spans="1:12" ht="31.5" x14ac:dyDescent="0.25">
      <c r="A9" s="5" t="s">
        <v>10</v>
      </c>
      <c r="B9" s="12">
        <v>16484.900000000001</v>
      </c>
      <c r="C9" s="12">
        <v>21994.9</v>
      </c>
      <c r="D9" s="11">
        <v>19760</v>
      </c>
      <c r="E9" s="8">
        <f t="shared" si="0"/>
        <v>119.86727247359703</v>
      </c>
      <c r="F9" s="8">
        <f t="shared" si="1"/>
        <v>89.839008133703715</v>
      </c>
      <c r="G9" s="11">
        <v>20550</v>
      </c>
      <c r="H9" s="8">
        <f t="shared" si="2"/>
        <v>124.65953690953538</v>
      </c>
      <c r="I9" s="8">
        <f t="shared" si="3"/>
        <v>93.430749855648358</v>
      </c>
      <c r="J9" s="11">
        <v>21290.2</v>
      </c>
      <c r="K9" s="8">
        <f t="shared" si="4"/>
        <v>129.1497067012842</v>
      </c>
      <c r="L9" s="8">
        <f t="shared" si="5"/>
        <v>96.79607545385521</v>
      </c>
    </row>
    <row r="10" spans="1:12" ht="15.75" x14ac:dyDescent="0.25">
      <c r="A10" s="5" t="s">
        <v>11</v>
      </c>
      <c r="B10" s="12">
        <v>2908</v>
      </c>
      <c r="C10" s="12">
        <v>27670.400000000001</v>
      </c>
      <c r="D10" s="11">
        <v>27677.7</v>
      </c>
      <c r="E10" s="8">
        <f t="shared" si="0"/>
        <v>951.77785419532324</v>
      </c>
      <c r="F10" s="8">
        <f t="shared" si="1"/>
        <v>100.02638198219036</v>
      </c>
      <c r="G10" s="11">
        <v>28231.3</v>
      </c>
      <c r="H10" s="8">
        <f t="shared" si="2"/>
        <v>970.8149931224209</v>
      </c>
      <c r="I10" s="8">
        <f t="shared" si="3"/>
        <v>102.02707586446165</v>
      </c>
      <c r="J10" s="11">
        <v>28795.9</v>
      </c>
      <c r="K10" s="8">
        <f t="shared" si="4"/>
        <v>990.23039889958739</v>
      </c>
      <c r="L10" s="8">
        <f t="shared" si="5"/>
        <v>104.06752341852665</v>
      </c>
    </row>
    <row r="11" spans="1:12" ht="15.75" x14ac:dyDescent="0.25">
      <c r="A11" s="5" t="s">
        <v>12</v>
      </c>
      <c r="B11" s="12">
        <v>2246.1</v>
      </c>
      <c r="C11" s="12">
        <v>3852.3</v>
      </c>
      <c r="D11" s="11">
        <v>2378.6</v>
      </c>
      <c r="E11" s="8">
        <f t="shared" si="0"/>
        <v>105.89911401985663</v>
      </c>
      <c r="F11" s="8">
        <f t="shared" si="1"/>
        <v>61.744931599304309</v>
      </c>
      <c r="G11" s="11">
        <v>2449.9</v>
      </c>
      <c r="H11" s="8">
        <f t="shared" si="2"/>
        <v>109.07350518676819</v>
      </c>
      <c r="I11" s="8">
        <f t="shared" si="3"/>
        <v>63.595773953222746</v>
      </c>
      <c r="J11" s="11">
        <v>2523.4</v>
      </c>
      <c r="K11" s="8">
        <f t="shared" si="4"/>
        <v>112.34584390721696</v>
      </c>
      <c r="L11" s="8">
        <f t="shared" si="5"/>
        <v>65.503725047374289</v>
      </c>
    </row>
    <row r="12" spans="1:12" ht="15.75" x14ac:dyDescent="0.25">
      <c r="A12" s="5" t="s">
        <v>13</v>
      </c>
      <c r="B12" s="12">
        <v>176.8</v>
      </c>
      <c r="C12" s="12">
        <v>77.900000000000006</v>
      </c>
      <c r="D12" s="11">
        <v>60.4</v>
      </c>
      <c r="E12" s="8">
        <f t="shared" si="0"/>
        <v>34.162895927601802</v>
      </c>
      <c r="F12" s="8">
        <f t="shared" si="1"/>
        <v>77.535301668806156</v>
      </c>
      <c r="G12" s="11">
        <v>62.1</v>
      </c>
      <c r="H12" s="8">
        <f t="shared" si="2"/>
        <v>35.124434389140269</v>
      </c>
      <c r="I12" s="8">
        <f t="shared" si="3"/>
        <v>79.717586649550697</v>
      </c>
      <c r="J12" s="11">
        <v>63.7</v>
      </c>
      <c r="K12" s="8">
        <f t="shared" si="4"/>
        <v>36.029411764705884</v>
      </c>
      <c r="L12" s="8">
        <f t="shared" si="5"/>
        <v>81.771501925545564</v>
      </c>
    </row>
    <row r="13" spans="1:12" s="15" customFormat="1" ht="15.75" x14ac:dyDescent="0.25">
      <c r="A13" s="13" t="s">
        <v>14</v>
      </c>
      <c r="B13" s="14">
        <v>40855.4</v>
      </c>
      <c r="C13" s="14">
        <v>46541.599999999999</v>
      </c>
      <c r="D13" s="14">
        <v>42011</v>
      </c>
      <c r="E13" s="8">
        <f t="shared" si="0"/>
        <v>102.8285122652085</v>
      </c>
      <c r="F13" s="8">
        <f t="shared" si="1"/>
        <v>90.265482922804551</v>
      </c>
      <c r="G13" s="14">
        <v>88098.7</v>
      </c>
      <c r="H13" s="8">
        <f t="shared" si="2"/>
        <v>215.63538724379151</v>
      </c>
      <c r="I13" s="8">
        <f t="shared" si="3"/>
        <v>189.29022637812193</v>
      </c>
      <c r="J13" s="14">
        <v>106764.7</v>
      </c>
      <c r="K13" s="8">
        <f t="shared" si="4"/>
        <v>261.32335015689478</v>
      </c>
      <c r="L13" s="8">
        <f t="shared" si="5"/>
        <v>229.3962820358561</v>
      </c>
    </row>
    <row r="14" spans="1:12" ht="15.75" x14ac:dyDescent="0.25">
      <c r="A14" s="5" t="s">
        <v>15</v>
      </c>
      <c r="B14" s="11">
        <f>B15+B25+B26+B27</f>
        <v>1292004.6000000001</v>
      </c>
      <c r="C14" s="11">
        <f>C15+C25+C26+C27</f>
        <v>628855.9</v>
      </c>
      <c r="D14" s="11">
        <f>D15+D25+D26+D27</f>
        <v>715906.3</v>
      </c>
      <c r="E14" s="8">
        <f t="shared" si="0"/>
        <v>55.410507052374271</v>
      </c>
      <c r="F14" s="8">
        <f t="shared" si="1"/>
        <v>113.84266252411722</v>
      </c>
      <c r="G14" s="11">
        <f>G15+G25+G26+G27</f>
        <v>510094</v>
      </c>
      <c r="H14" s="8">
        <f t="shared" si="2"/>
        <v>39.480819185937882</v>
      </c>
      <c r="I14" s="8">
        <f t="shared" si="3"/>
        <v>81.114608291025007</v>
      </c>
      <c r="J14" s="11">
        <f>J15+J25+J26+J27</f>
        <v>448772.1</v>
      </c>
      <c r="K14" s="8">
        <f t="shared" si="4"/>
        <v>34.734558994604193</v>
      </c>
      <c r="L14" s="8">
        <f t="shared" si="5"/>
        <v>71.363264620718354</v>
      </c>
    </row>
    <row r="15" spans="1:12" ht="31.5" x14ac:dyDescent="0.25">
      <c r="A15" s="5" t="s">
        <v>16</v>
      </c>
      <c r="B15" s="11">
        <f>B16+B21+B22+B23</f>
        <v>1276779</v>
      </c>
      <c r="C15" s="11">
        <f>C16+C21+C22+C23</f>
        <v>628363.9</v>
      </c>
      <c r="D15" s="11">
        <f>D16+D21+D22+D23</f>
        <v>715906.3</v>
      </c>
      <c r="E15" s="8">
        <f t="shared" si="0"/>
        <v>56.071277801404953</v>
      </c>
      <c r="F15" s="8">
        <f t="shared" si="1"/>
        <v>113.9317997103271</v>
      </c>
      <c r="G15" s="11">
        <f>G16+G21+G22+G23</f>
        <v>510094</v>
      </c>
      <c r="H15" s="8">
        <f t="shared" si="2"/>
        <v>39.951628277094159</v>
      </c>
      <c r="I15" s="8">
        <f t="shared" si="3"/>
        <v>81.178119876078171</v>
      </c>
      <c r="J15" s="11">
        <f>J16+J21+J22+J23</f>
        <v>448772.1</v>
      </c>
      <c r="K15" s="8">
        <f t="shared" si="4"/>
        <v>35.148768894225228</v>
      </c>
      <c r="L15" s="8">
        <f t="shared" si="5"/>
        <v>71.419141042316397</v>
      </c>
    </row>
    <row r="16" spans="1:12" ht="31.5" x14ac:dyDescent="0.25">
      <c r="A16" s="16" t="s">
        <v>17</v>
      </c>
      <c r="B16" s="17">
        <v>253579</v>
      </c>
      <c r="C16" s="11">
        <v>234931.8</v>
      </c>
      <c r="D16" s="10">
        <v>217461</v>
      </c>
      <c r="E16" s="8">
        <f t="shared" si="0"/>
        <v>85.756706982833748</v>
      </c>
      <c r="F16" s="8">
        <f t="shared" si="1"/>
        <v>92.563458842098015</v>
      </c>
      <c r="G16" s="10">
        <v>173968</v>
      </c>
      <c r="H16" s="8">
        <f t="shared" si="2"/>
        <v>68.605050102729322</v>
      </c>
      <c r="I16" s="8">
        <f t="shared" si="3"/>
        <v>74.050426549321983</v>
      </c>
      <c r="J16" s="10">
        <v>173968</v>
      </c>
      <c r="K16" s="8">
        <f t="shared" si="4"/>
        <v>68.605050102729322</v>
      </c>
      <c r="L16" s="8">
        <f t="shared" si="5"/>
        <v>74.050426549321983</v>
      </c>
    </row>
    <row r="17" spans="1:12" ht="15.75" x14ac:dyDescent="0.25">
      <c r="A17" s="5" t="s">
        <v>18</v>
      </c>
      <c r="B17" s="18">
        <v>159404</v>
      </c>
      <c r="C17" s="11">
        <v>206808.8</v>
      </c>
      <c r="D17" s="11">
        <v>217461</v>
      </c>
      <c r="E17" s="8">
        <f t="shared" si="0"/>
        <v>136.42129432134703</v>
      </c>
      <c r="F17" s="8">
        <f t="shared" si="1"/>
        <v>105.15074793722512</v>
      </c>
      <c r="G17" s="11">
        <v>173968</v>
      </c>
      <c r="H17" s="8">
        <f t="shared" si="2"/>
        <v>109.13653358761385</v>
      </c>
      <c r="I17" s="8">
        <f t="shared" si="3"/>
        <v>84.120211519045611</v>
      </c>
      <c r="J17" s="11">
        <v>173968</v>
      </c>
      <c r="K17" s="8">
        <f t="shared" si="4"/>
        <v>109.13653358761385</v>
      </c>
      <c r="L17" s="8">
        <f t="shared" si="5"/>
        <v>84.120211519045611</v>
      </c>
    </row>
    <row r="18" spans="1:12" ht="15.75" x14ac:dyDescent="0.25">
      <c r="A18" s="5" t="s">
        <v>19</v>
      </c>
      <c r="B18" s="11">
        <v>91000</v>
      </c>
      <c r="C18" s="11">
        <v>23657</v>
      </c>
      <c r="D18" s="10">
        <v>0</v>
      </c>
      <c r="E18" s="8">
        <f t="shared" si="0"/>
        <v>0</v>
      </c>
      <c r="F18" s="8">
        <f t="shared" si="1"/>
        <v>0</v>
      </c>
      <c r="G18" s="10">
        <v>0</v>
      </c>
      <c r="H18" s="8">
        <f t="shared" si="2"/>
        <v>0</v>
      </c>
      <c r="I18" s="8">
        <f t="shared" si="3"/>
        <v>0</v>
      </c>
      <c r="J18" s="10">
        <v>0</v>
      </c>
      <c r="K18" s="8">
        <f t="shared" si="4"/>
        <v>0</v>
      </c>
      <c r="L18" s="8">
        <f t="shared" si="5"/>
        <v>0</v>
      </c>
    </row>
    <row r="19" spans="1:12" ht="15.75" x14ac:dyDescent="0.25">
      <c r="A19" s="5" t="s">
        <v>20</v>
      </c>
      <c r="B19" s="11">
        <v>3175</v>
      </c>
      <c r="C19" s="11">
        <v>4466</v>
      </c>
      <c r="D19" s="11">
        <v>0</v>
      </c>
      <c r="E19" s="8">
        <f t="shared" si="0"/>
        <v>0</v>
      </c>
      <c r="F19" s="8">
        <f t="shared" si="1"/>
        <v>0</v>
      </c>
      <c r="G19" s="11">
        <v>0</v>
      </c>
      <c r="H19" s="8">
        <f t="shared" si="2"/>
        <v>0</v>
      </c>
      <c r="I19" s="8">
        <f t="shared" si="3"/>
        <v>0</v>
      </c>
      <c r="J19" s="11">
        <v>0</v>
      </c>
      <c r="K19" s="8">
        <f t="shared" si="4"/>
        <v>0</v>
      </c>
      <c r="L19" s="8">
        <f t="shared" si="5"/>
        <v>0</v>
      </c>
    </row>
    <row r="20" spans="1:12" ht="31.5" x14ac:dyDescent="0.25">
      <c r="A20" s="5" t="s">
        <v>21</v>
      </c>
      <c r="B20" s="11">
        <v>0</v>
      </c>
      <c r="C20" s="11">
        <v>0</v>
      </c>
      <c r="D20" s="10">
        <v>0</v>
      </c>
      <c r="E20" s="8"/>
      <c r="F20" s="8"/>
      <c r="G20" s="10">
        <v>0</v>
      </c>
      <c r="H20" s="8"/>
      <c r="I20" s="8"/>
      <c r="J20" s="10">
        <v>0</v>
      </c>
      <c r="K20" s="8"/>
      <c r="L20" s="8"/>
    </row>
    <row r="21" spans="1:12" ht="31.5" x14ac:dyDescent="0.25">
      <c r="A21" s="5" t="s">
        <v>22</v>
      </c>
      <c r="B21" s="19">
        <v>718266.2</v>
      </c>
      <c r="C21" s="10">
        <v>51846.7</v>
      </c>
      <c r="D21" s="10">
        <v>281528.2</v>
      </c>
      <c r="E21" s="8">
        <f t="shared" si="0"/>
        <v>39.195523887940162</v>
      </c>
      <c r="F21" s="8">
        <f t="shared" si="1"/>
        <v>543.00119390433724</v>
      </c>
      <c r="G21" s="10">
        <v>97403.199999999997</v>
      </c>
      <c r="H21" s="8">
        <f t="shared" si="2"/>
        <v>13.560877568789955</v>
      </c>
      <c r="I21" s="8">
        <f t="shared" si="3"/>
        <v>187.86769456879608</v>
      </c>
      <c r="J21" s="10">
        <v>24101.4</v>
      </c>
      <c r="K21" s="8">
        <f t="shared" si="4"/>
        <v>3.3554968895933013</v>
      </c>
      <c r="L21" s="8">
        <f t="shared" si="5"/>
        <v>46.4858901337983</v>
      </c>
    </row>
    <row r="22" spans="1:12" ht="15.75" x14ac:dyDescent="0.25">
      <c r="A22" s="5" t="s">
        <v>23</v>
      </c>
      <c r="B22" s="19">
        <v>291970.5</v>
      </c>
      <c r="C22" s="10">
        <v>317318.09999999998</v>
      </c>
      <c r="D22" s="10">
        <v>215216.1</v>
      </c>
      <c r="E22" s="8">
        <f t="shared" si="0"/>
        <v>73.71159072577538</v>
      </c>
      <c r="F22" s="8">
        <f t="shared" si="1"/>
        <v>67.823455390663185</v>
      </c>
      <c r="G22" s="10">
        <v>237021.8</v>
      </c>
      <c r="H22" s="8">
        <f t="shared" si="2"/>
        <v>81.180050724302617</v>
      </c>
      <c r="I22" s="8">
        <f t="shared" si="3"/>
        <v>74.695329387135502</v>
      </c>
      <c r="J22" s="10">
        <v>249001.7</v>
      </c>
      <c r="K22" s="8">
        <f t="shared" si="4"/>
        <v>85.28317073128963</v>
      </c>
      <c r="L22" s="8">
        <f t="shared" si="5"/>
        <v>78.470689191697545</v>
      </c>
    </row>
    <row r="23" spans="1:12" ht="15.75" x14ac:dyDescent="0.25">
      <c r="A23" s="5" t="s">
        <v>24</v>
      </c>
      <c r="B23" s="19">
        <v>12963.3</v>
      </c>
      <c r="C23" s="10">
        <v>24267.3</v>
      </c>
      <c r="D23" s="10">
        <v>1701</v>
      </c>
      <c r="E23" s="8">
        <f t="shared" si="0"/>
        <v>13.121658836870242</v>
      </c>
      <c r="F23" s="8">
        <f t="shared" si="1"/>
        <v>7.0094324461312141</v>
      </c>
      <c r="G23" s="10">
        <v>1701</v>
      </c>
      <c r="H23" s="8">
        <f t="shared" si="2"/>
        <v>13.121658836870242</v>
      </c>
      <c r="I23" s="8">
        <f t="shared" si="3"/>
        <v>7.0094324461312141</v>
      </c>
      <c r="J23" s="10">
        <v>1701</v>
      </c>
      <c r="K23" s="8">
        <f t="shared" si="4"/>
        <v>13.121658836870242</v>
      </c>
      <c r="L23" s="8">
        <f t="shared" si="5"/>
        <v>7.0094324461312141</v>
      </c>
    </row>
    <row r="24" spans="1:12" ht="31.5" x14ac:dyDescent="0.25">
      <c r="A24" s="5" t="s">
        <v>25</v>
      </c>
      <c r="B24" s="11">
        <f>B25+B26+B27</f>
        <v>15225.6</v>
      </c>
      <c r="C24" s="11">
        <f>C25+C26+C27</f>
        <v>492</v>
      </c>
      <c r="D24" s="10">
        <v>0</v>
      </c>
      <c r="E24" s="8">
        <f t="shared" si="0"/>
        <v>0</v>
      </c>
      <c r="F24" s="8">
        <f t="shared" si="1"/>
        <v>0</v>
      </c>
      <c r="G24" s="10">
        <v>0</v>
      </c>
      <c r="H24" s="8">
        <f t="shared" si="2"/>
        <v>0</v>
      </c>
      <c r="I24" s="8">
        <f t="shared" si="3"/>
        <v>0</v>
      </c>
      <c r="J24" s="10">
        <v>0</v>
      </c>
      <c r="K24" s="8">
        <f t="shared" si="4"/>
        <v>0</v>
      </c>
      <c r="L24" s="8">
        <f t="shared" si="5"/>
        <v>0</v>
      </c>
    </row>
    <row r="25" spans="1:12" ht="31.5" x14ac:dyDescent="0.25">
      <c r="A25" s="5" t="s">
        <v>26</v>
      </c>
      <c r="B25" s="11"/>
      <c r="C25" s="10"/>
      <c r="D25" s="10">
        <v>0</v>
      </c>
      <c r="E25" s="8"/>
      <c r="F25" s="8"/>
      <c r="G25" s="10">
        <v>0</v>
      </c>
      <c r="H25" s="8"/>
      <c r="I25" s="8"/>
      <c r="J25" s="10">
        <v>0</v>
      </c>
      <c r="K25" s="8"/>
      <c r="L25" s="8"/>
    </row>
    <row r="26" spans="1:12" ht="31.5" x14ac:dyDescent="0.25">
      <c r="A26" s="5" t="s">
        <v>27</v>
      </c>
      <c r="B26" s="11"/>
      <c r="C26" s="10"/>
      <c r="D26" s="10">
        <v>0</v>
      </c>
      <c r="E26" s="8"/>
      <c r="F26" s="8"/>
      <c r="G26" s="10">
        <v>0</v>
      </c>
      <c r="H26" s="8"/>
      <c r="I26" s="8"/>
      <c r="J26" s="10">
        <v>0</v>
      </c>
      <c r="K26" s="8"/>
      <c r="L26" s="8"/>
    </row>
    <row r="27" spans="1:12" ht="15.75" x14ac:dyDescent="0.25">
      <c r="A27" s="5" t="s">
        <v>28</v>
      </c>
      <c r="B27" s="11">
        <f>16360.7-1135.1</f>
        <v>15225.6</v>
      </c>
      <c r="C27" s="10">
        <v>492</v>
      </c>
      <c r="D27" s="10">
        <v>0</v>
      </c>
      <c r="E27" s="7">
        <f t="shared" si="0"/>
        <v>0</v>
      </c>
      <c r="F27" s="7">
        <f t="shared" si="1"/>
        <v>0</v>
      </c>
      <c r="G27" s="10">
        <v>0</v>
      </c>
      <c r="H27" s="7">
        <f t="shared" si="2"/>
        <v>0</v>
      </c>
      <c r="I27" s="7">
        <f t="shared" si="3"/>
        <v>0</v>
      </c>
      <c r="J27" s="10">
        <v>0</v>
      </c>
      <c r="K27" s="7">
        <f t="shared" si="4"/>
        <v>0</v>
      </c>
      <c r="L27" s="7">
        <f t="shared" si="5"/>
        <v>0</v>
      </c>
    </row>
    <row r="28" spans="1:12" ht="30" x14ac:dyDescent="0.25">
      <c r="A28" s="20" t="s">
        <v>29</v>
      </c>
    </row>
    <row r="29" spans="1:12" ht="23.25" x14ac:dyDescent="0.35">
      <c r="A29" s="21"/>
      <c r="B29" s="26"/>
      <c r="C29" s="26"/>
    </row>
    <row r="30" spans="1:12" ht="23.25" x14ac:dyDescent="0.35">
      <c r="A30" s="28" t="s">
        <v>30</v>
      </c>
      <c r="B30" s="23"/>
      <c r="C30" s="23" t="s">
        <v>31</v>
      </c>
      <c r="G30" s="29" t="s">
        <v>41</v>
      </c>
      <c r="H30" s="29"/>
      <c r="I30" s="29"/>
    </row>
    <row r="31" spans="1:12" ht="23.25" x14ac:dyDescent="0.35">
      <c r="A31" s="22"/>
      <c r="B31" s="24"/>
      <c r="C31" s="25" t="s">
        <v>32</v>
      </c>
    </row>
  </sheetData>
  <mergeCells count="2">
    <mergeCell ref="G30:I30"/>
    <mergeCell ref="A1:L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2025-02-10T11:48:42Z</dcterms:modified>
</cp:coreProperties>
</file>